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9405" firstSheet="3" activeTab="11"/>
  </bookViews>
  <sheets>
    <sheet name="Enero 13" sheetId="14" r:id="rId1"/>
    <sheet name="Febrero 13" sheetId="13" r:id="rId2"/>
    <sheet name="Marzo 13" sheetId="15" r:id="rId3"/>
    <sheet name="Abril 13" sheetId="20" r:id="rId4"/>
    <sheet name="Mayo 13" sheetId="21" r:id="rId5"/>
    <sheet name="Junio 13" sheetId="19" r:id="rId6"/>
    <sheet name="Julio 13" sheetId="23" r:id="rId7"/>
    <sheet name="Agosto 13" sheetId="22" r:id="rId8"/>
    <sheet name="Setiembre 13" sheetId="24" r:id="rId9"/>
    <sheet name="Octubre 13" sheetId="25" r:id="rId10"/>
    <sheet name="Noviembre 13" sheetId="26" r:id="rId11"/>
    <sheet name="Diciembre 13" sheetId="27" r:id="rId12"/>
  </sheets>
  <calcPr calcId="125725"/>
</workbook>
</file>

<file path=xl/calcChain.xml><?xml version="1.0" encoding="utf-8"?>
<calcChain xmlns="http://schemas.openxmlformats.org/spreadsheetml/2006/main">
  <c r="E35" i="26"/>
  <c r="D35"/>
  <c r="C35"/>
  <c r="E21"/>
  <c r="D21"/>
  <c r="C21"/>
  <c r="B21"/>
  <c r="E15"/>
  <c r="D15"/>
  <c r="D13" s="1"/>
  <c r="D40" s="1"/>
  <c r="C15"/>
  <c r="B15"/>
  <c r="B13" s="1"/>
  <c r="B40" s="1"/>
  <c r="C13"/>
  <c r="C40" s="1"/>
  <c r="E7"/>
  <c r="E40" s="1"/>
  <c r="D7"/>
  <c r="C7"/>
  <c r="B7"/>
  <c r="E37" i="25" l="1"/>
  <c r="D37"/>
  <c r="C37"/>
  <c r="B29"/>
  <c r="B25"/>
  <c r="B24"/>
  <c r="E23"/>
  <c r="D23"/>
  <c r="C23"/>
  <c r="B23"/>
  <c r="E17"/>
  <c r="D17"/>
  <c r="C17"/>
  <c r="B17"/>
  <c r="E15"/>
  <c r="E41" s="1"/>
  <c r="D15"/>
  <c r="D41" s="1"/>
  <c r="C15"/>
  <c r="C41" s="1"/>
  <c r="B15"/>
  <c r="B41" s="1"/>
  <c r="E9"/>
  <c r="D9"/>
  <c r="C9"/>
  <c r="B9"/>
  <c r="E40" i="23" l="1"/>
  <c r="E23"/>
  <c r="E17"/>
  <c r="E15"/>
  <c r="E44" s="1"/>
  <c r="E9"/>
  <c r="E23" i="20"/>
  <c r="E17"/>
  <c r="E15" s="1"/>
  <c r="E42" s="1"/>
  <c r="E9"/>
</calcChain>
</file>

<file path=xl/sharedStrings.xml><?xml version="1.0" encoding="utf-8"?>
<sst xmlns="http://schemas.openxmlformats.org/spreadsheetml/2006/main" count="482" uniqueCount="84">
  <si>
    <t>FONDO DE SEGURO DE DEPÓSITOS</t>
  </si>
  <si>
    <t>MONEDA NACIONAL</t>
  </si>
  <si>
    <t>MONEDA EXTRANJERA</t>
  </si>
  <si>
    <t>TOTAL</t>
  </si>
  <si>
    <t>INSTRUMENTOS</t>
  </si>
  <si>
    <t>S/.</t>
  </si>
  <si>
    <t>US$</t>
  </si>
  <si>
    <t>%</t>
  </si>
  <si>
    <t>BCRP</t>
  </si>
  <si>
    <t xml:space="preserve">   Depósitos a plazo</t>
  </si>
  <si>
    <t xml:space="preserve">   Cuenta corriente</t>
  </si>
  <si>
    <t xml:space="preserve">   Fondo de caja chica</t>
  </si>
  <si>
    <t>- Palmas del Espino</t>
  </si>
  <si>
    <t>Bonos locales</t>
  </si>
  <si>
    <t>- Telefónica del Perú</t>
  </si>
  <si>
    <t>- Edelnor</t>
  </si>
  <si>
    <t>- Luz del Sur</t>
  </si>
  <si>
    <t>- SAB Miller PLC</t>
  </si>
  <si>
    <t>- Red de Energía del Perú</t>
  </si>
  <si>
    <t>- Cementos Lima</t>
  </si>
  <si>
    <t>- Titulizadora Peruana</t>
  </si>
  <si>
    <t>- Corporación Andina de Fomento</t>
  </si>
  <si>
    <t>- Supermercados Peruanos</t>
  </si>
  <si>
    <t>- Titulización Hipotecaria</t>
  </si>
  <si>
    <t>- Consorcio Agua Azul</t>
  </si>
  <si>
    <t>- Transportadora de Gas del Perú</t>
  </si>
  <si>
    <t>Inversiones en el exterior</t>
  </si>
  <si>
    <t xml:space="preserve">   CDBCRP</t>
  </si>
  <si>
    <t>-Depósitos a plazo en la CAF</t>
  </si>
  <si>
    <t>-Depósitos a plazo en el FLAR</t>
  </si>
  <si>
    <t>En S/.</t>
  </si>
  <si>
    <t>- Telefónica Móviles</t>
  </si>
  <si>
    <t>Instrumentos de Corto Plazo</t>
  </si>
  <si>
    <t>OTROS VALORES DE RENTA FIJA</t>
  </si>
  <si>
    <t>RECURSOS AL 31 DE MARZO DEL 2013</t>
  </si>
  <si>
    <t>(A VALORES DE MERCADO. EN MILES)</t>
  </si>
  <si>
    <t>- Saga Falabella</t>
  </si>
  <si>
    <t>Tipo de Cambio: S/.2,5890</t>
  </si>
  <si>
    <t>RECURSOS AL 28 DE FEBRERO  DEL 2013</t>
  </si>
  <si>
    <t>-Muncipalidad de Lima</t>
  </si>
  <si>
    <t>Tipo de Cambio: S/.2,578</t>
  </si>
  <si>
    <t>Tipo de Cambio: S/.2,585</t>
  </si>
  <si>
    <t>RECURSOS AL 31 DE ENERO  DEL 2013</t>
  </si>
  <si>
    <t>RECURSOS AL 30 DE JUNIO DEL 2013</t>
  </si>
  <si>
    <t>-Ministerio de Economía y Finanzas</t>
  </si>
  <si>
    <t>- Telefónica</t>
  </si>
  <si>
    <t>- SAGA</t>
  </si>
  <si>
    <t xml:space="preserve">Tipo de Cambio: </t>
  </si>
  <si>
    <t>RECURSOS AL 30 DE ABRIL DEL 2013</t>
  </si>
  <si>
    <t>-SAGA</t>
  </si>
  <si>
    <t>Tipo de Cambio: S/.2,646</t>
  </si>
  <si>
    <t>RECURSOS AL 31 DE MAYODEL 2013</t>
  </si>
  <si>
    <t>(A VALORES DE MERCADO EN MILES)</t>
  </si>
  <si>
    <t>RECURSOS AL 29  DE AGOSTO DEL 2013</t>
  </si>
  <si>
    <t>Letras del Tesoro Público</t>
  </si>
  <si>
    <t>-Minsisterio de Economía y Finanzas</t>
  </si>
  <si>
    <t>-GLORIA</t>
  </si>
  <si>
    <t>RECURSOS AL 31  DE JULIO DEL 2013</t>
  </si>
  <si>
    <t>-Saga</t>
  </si>
  <si>
    <t>-Gloria</t>
  </si>
  <si>
    <t>RECURSOS AL 30  DE SEPTIEMBRE DEL 2013</t>
  </si>
  <si>
    <t>- Saga</t>
  </si>
  <si>
    <t>- Gloria</t>
  </si>
  <si>
    <t>RECURSOS AL 31  DE OCTUBRE DEL 2013</t>
  </si>
  <si>
    <t>RECURSOS AL 30  DE NOVIEMBRE DEL 2013</t>
  </si>
  <si>
    <t>INSTRUMENTOS DE CORTO PLAZO</t>
  </si>
  <si>
    <t>Saga Falabella</t>
  </si>
  <si>
    <t>REP</t>
  </si>
  <si>
    <t>LETRAS DEL TESORO</t>
  </si>
  <si>
    <t>BONOS LOCALES</t>
  </si>
  <si>
    <t>MEF</t>
  </si>
  <si>
    <t>Luz del Sur</t>
  </si>
  <si>
    <t>Telefónica del Perú</t>
  </si>
  <si>
    <t>UNACEM</t>
  </si>
  <si>
    <t>Gloria</t>
  </si>
  <si>
    <t>Corporación Andina de Fomento</t>
  </si>
  <si>
    <t>Edelnor</t>
  </si>
  <si>
    <t>Creditítulos</t>
  </si>
  <si>
    <t>Supermercados Peruanos</t>
  </si>
  <si>
    <t>Palmas del Espino</t>
  </si>
  <si>
    <t>Continental Sociedad Titulizadora</t>
  </si>
  <si>
    <t>INVERSIONES EN EL EXTERIOR</t>
  </si>
  <si>
    <t>Fondo Latinoamericano de Reservas</t>
  </si>
  <si>
    <t>RECURSOS AL 31  DE DICIEMBRE DEL 2013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</si>
</sst>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 * #,##0_ ;_ * \-#,##0_ ;_ * &quot;-&quot;??_ ;_ @_ "/>
    <numFmt numFmtId="167" formatCode="_ * #,##0.0_ ;_ * \-#,##0.0_ ;_ * &quot;-&quot;??_ ;_ @_ "/>
    <numFmt numFmtId="168" formatCode="&quot;S/.&quot;\ #,##0.000"/>
    <numFmt numFmtId="169" formatCode="&quot;S/.&quot;\ #,##0.0000"/>
    <numFmt numFmtId="170" formatCode="_(* #,##0.00_);_(* \(#,##0.00\);_(* &quot;-&quot;??_);_(@_)"/>
    <numFmt numFmtId="171" formatCode="_ * #,##0.0_ ;_ * \-#,##0.0_ ;_ * &quot;-&quot;_ ;_ @_ "/>
    <numFmt numFmtId="172" formatCode="_ * #,##0.0_ ;_ * \-#,##0.0_ ;_ * &quot;-&quot;?_ ;_ @_ "/>
    <numFmt numFmtId="173" formatCode="_(* #,##0.0_);_(* \(#,##0.0\);_(* &quot;-&quot;??_);_(@_)"/>
    <numFmt numFmtId="174" formatCode="#,##0_ ;\-#,##0\ "/>
    <numFmt numFmtId="175" formatCode="#,##0.0_ ;\-#,##0.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3" fillId="27" borderId="0" applyNumberFormat="0" applyBorder="0" applyAlignment="0" applyProtection="0"/>
    <xf numFmtId="0" fontId="16" fillId="28" borderId="16" applyNumberFormat="0" applyAlignment="0" applyProtection="0"/>
    <xf numFmtId="0" fontId="18" fillId="29" borderId="19" applyNumberFormat="0" applyAlignment="0" applyProtection="0"/>
    <xf numFmtId="0" fontId="20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4" fillId="31" borderId="16" applyNumberFormat="0" applyAlignment="0" applyProtection="0"/>
    <xf numFmtId="0" fontId="17" fillId="0" borderId="18" applyNumberFormat="0" applyFill="0" applyAlignment="0" applyProtection="0"/>
    <xf numFmtId="0" fontId="1" fillId="32" borderId="20" applyNumberFormat="0" applyFont="0" applyAlignment="0" applyProtection="0"/>
    <xf numFmtId="0" fontId="15" fillId="28" borderId="17" applyNumberFormat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20">
    <xf numFmtId="0" fontId="0" fillId="0" borderId="0" xfId="0"/>
    <xf numFmtId="3" fontId="6" fillId="2" borderId="5" xfId="0" applyNumberFormat="1" applyFont="1" applyFill="1" applyBorder="1"/>
    <xf numFmtId="3" fontId="6" fillId="2" borderId="7" xfId="0" applyNumberFormat="1" applyFont="1" applyFill="1" applyBorder="1"/>
    <xf numFmtId="164" fontId="6" fillId="2" borderId="5" xfId="0" applyNumberFormat="1" applyFont="1" applyFill="1" applyBorder="1"/>
    <xf numFmtId="3" fontId="6" fillId="2" borderId="0" xfId="0" applyNumberFormat="1" applyFont="1" applyFill="1" applyBorder="1"/>
    <xf numFmtId="3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1" xfId="0" applyNumberFormat="1" applyFont="1" applyFill="1" applyBorder="1"/>
    <xf numFmtId="4" fontId="6" fillId="2" borderId="11" xfId="0" applyNumberFormat="1" applyFont="1" applyFill="1" applyBorder="1"/>
    <xf numFmtId="3" fontId="5" fillId="2" borderId="3" xfId="0" applyNumberFormat="1" applyFont="1" applyFill="1" applyBorder="1"/>
    <xf numFmtId="164" fontId="5" fillId="2" borderId="12" xfId="0" applyNumberFormat="1" applyFont="1" applyFill="1" applyBorder="1"/>
    <xf numFmtId="165" fontId="0" fillId="0" borderId="0" xfId="0" applyNumberFormat="1"/>
    <xf numFmtId="164" fontId="8" fillId="2" borderId="5" xfId="0" applyNumberFormat="1" applyFont="1" applyFill="1" applyBorder="1"/>
    <xf numFmtId="3" fontId="8" fillId="2" borderId="5" xfId="0" applyNumberFormat="1" applyFont="1" applyFill="1" applyBorder="1"/>
    <xf numFmtId="164" fontId="5" fillId="2" borderId="5" xfId="0" applyNumberFormat="1" applyFont="1" applyFill="1" applyBorder="1"/>
    <xf numFmtId="3" fontId="5" fillId="2" borderId="5" xfId="0" applyNumberFormat="1" applyFont="1" applyFill="1" applyBorder="1"/>
    <xf numFmtId="0" fontId="4" fillId="2" borderId="2" xfId="0" quotePrefix="1" applyNumberFormat="1" applyFont="1" applyFill="1" applyBorder="1"/>
    <xf numFmtId="0" fontId="5" fillId="2" borderId="3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4" fillId="2" borderId="6" xfId="0" applyNumberFormat="1" applyFont="1" applyFill="1" applyBorder="1"/>
    <xf numFmtId="0" fontId="4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2" xfId="0" applyNumberFormat="1" applyFont="1" applyFill="1" applyBorder="1"/>
    <xf numFmtId="0" fontId="4" fillId="2" borderId="6" xfId="0" applyNumberFormat="1" applyFont="1" applyFill="1" applyBorder="1" applyAlignment="1">
      <alignment horizontal="right"/>
    </xf>
    <xf numFmtId="0" fontId="5" fillId="2" borderId="5" xfId="0" applyNumberFormat="1" applyFont="1" applyFill="1" applyBorder="1"/>
    <xf numFmtId="0" fontId="6" fillId="2" borderId="5" xfId="0" applyNumberFormat="1" applyFont="1" applyFill="1" applyBorder="1"/>
    <xf numFmtId="167" fontId="6" fillId="2" borderId="5" xfId="1" applyNumberFormat="1" applyFont="1" applyFill="1" applyBorder="1" applyAlignment="1">
      <alignment horizontal="right"/>
    </xf>
    <xf numFmtId="164" fontId="6" fillId="2" borderId="5" xfId="2" applyNumberFormat="1" applyFont="1" applyFill="1" applyBorder="1" applyAlignment="1">
      <alignment horizontal="right"/>
    </xf>
    <xf numFmtId="0" fontId="8" fillId="2" borderId="5" xfId="0" applyNumberFormat="1" applyFont="1" applyFill="1" applyBorder="1" applyAlignment="1">
      <alignment wrapText="1"/>
    </xf>
    <xf numFmtId="0" fontId="6" fillId="2" borderId="5" xfId="0" quotePrefix="1" applyNumberFormat="1" applyFont="1" applyFill="1" applyBorder="1"/>
    <xf numFmtId="166" fontId="0" fillId="0" borderId="0" xfId="3" applyNumberFormat="1" applyFont="1"/>
    <xf numFmtId="0" fontId="8" fillId="2" borderId="5" xfId="0" applyNumberFormat="1" applyFont="1" applyFill="1" applyBorder="1"/>
    <xf numFmtId="164" fontId="6" fillId="2" borderId="8" xfId="2" applyNumberFormat="1" applyFont="1" applyFill="1" applyBorder="1" applyAlignment="1">
      <alignment horizontal="right"/>
    </xf>
    <xf numFmtId="0" fontId="5" fillId="2" borderId="12" xfId="0" applyNumberFormat="1" applyFont="1" applyFill="1" applyBorder="1"/>
    <xf numFmtId="0" fontId="7" fillId="2" borderId="0" xfId="0" applyNumberFormat="1" applyFont="1" applyFill="1"/>
    <xf numFmtId="4" fontId="4" fillId="2" borderId="0" xfId="2" applyNumberFormat="1" applyFont="1" applyFill="1"/>
    <xf numFmtId="3" fontId="4" fillId="2" borderId="0" xfId="2" applyNumberFormat="1" applyFont="1" applyFill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0" fillId="0" borderId="0" xfId="1" applyNumberFormat="1" applyFont="1"/>
    <xf numFmtId="167" fontId="0" fillId="0" borderId="0" xfId="1" applyNumberFormat="1" applyFont="1"/>
    <xf numFmtId="164" fontId="6" fillId="2" borderId="5" xfId="4" applyNumberFormat="1" applyFont="1" applyFill="1" applyBorder="1" applyAlignment="1">
      <alignment horizontal="right"/>
    </xf>
    <xf numFmtId="4" fontId="6" fillId="2" borderId="5" xfId="4" applyNumberFormat="1" applyFont="1" applyFill="1" applyBorder="1" applyAlignment="1">
      <alignment horizontal="right"/>
    </xf>
    <xf numFmtId="166" fontId="0" fillId="0" borderId="0" xfId="5" applyNumberFormat="1" applyFont="1"/>
    <xf numFmtId="164" fontId="6" fillId="2" borderId="8" xfId="4" applyNumberFormat="1" applyFont="1" applyFill="1" applyBorder="1" applyAlignment="1">
      <alignment horizontal="right"/>
    </xf>
    <xf numFmtId="168" fontId="4" fillId="2" borderId="0" xfId="4" applyNumberFormat="1" applyFont="1" applyFill="1"/>
    <xf numFmtId="3" fontId="4" fillId="2" borderId="0" xfId="4" applyNumberFormat="1" applyFont="1" applyFill="1"/>
    <xf numFmtId="4" fontId="4" fillId="2" borderId="0" xfId="4" applyNumberFormat="1" applyFont="1" applyFill="1"/>
    <xf numFmtId="4" fontId="5" fillId="2" borderId="5" xfId="0" applyNumberFormat="1" applyFont="1" applyFill="1" applyBorder="1"/>
    <xf numFmtId="4" fontId="8" fillId="2" borderId="5" xfId="0" applyNumberFormat="1" applyFont="1" applyFill="1" applyBorder="1"/>
    <xf numFmtId="4" fontId="5" fillId="2" borderId="3" xfId="0" applyNumberFormat="1" applyFont="1" applyFill="1" applyBorder="1"/>
    <xf numFmtId="43" fontId="0" fillId="0" borderId="0" xfId="0" applyNumberFormat="1"/>
    <xf numFmtId="43" fontId="0" fillId="0" borderId="0" xfId="1" applyFont="1"/>
    <xf numFmtId="3" fontId="8" fillId="2" borderId="0" xfId="0" applyNumberFormat="1" applyFont="1" applyFill="1" applyBorder="1"/>
    <xf numFmtId="169" fontId="4" fillId="2" borderId="0" xfId="4" applyNumberFormat="1" applyFont="1" applyFill="1"/>
    <xf numFmtId="0" fontId="25" fillId="33" borderId="5" xfId="0" applyFont="1" applyFill="1" applyBorder="1"/>
    <xf numFmtId="0" fontId="26" fillId="33" borderId="1" xfId="0" applyFont="1" applyFill="1" applyBorder="1" applyAlignment="1">
      <alignment horizontal="center" wrapText="1"/>
    </xf>
    <xf numFmtId="0" fontId="26" fillId="33" borderId="11" xfId="0" applyFont="1" applyFill="1" applyBorder="1" applyAlignment="1">
      <alignment horizontal="center" wrapText="1"/>
    </xf>
    <xf numFmtId="0" fontId="26" fillId="33" borderId="5" xfId="0" applyFont="1" applyFill="1" applyBorder="1" applyAlignment="1">
      <alignment horizontal="center"/>
    </xf>
    <xf numFmtId="0" fontId="25" fillId="33" borderId="7" xfId="0" applyFont="1" applyFill="1" applyBorder="1"/>
    <xf numFmtId="0" fontId="25" fillId="33" borderId="7" xfId="0" applyFont="1" applyFill="1" applyBorder="1" applyAlignment="1">
      <alignment horizontal="center"/>
    </xf>
    <xf numFmtId="0" fontId="26" fillId="33" borderId="8" xfId="0" applyFont="1" applyFill="1" applyBorder="1" applyAlignment="1">
      <alignment horizontal="center"/>
    </xf>
    <xf numFmtId="0" fontId="27" fillId="33" borderId="9" xfId="0" applyFont="1" applyFill="1" applyBorder="1" applyAlignment="1">
      <alignment horizontal="center"/>
    </xf>
    <xf numFmtId="0" fontId="26" fillId="33" borderId="5" xfId="0" applyFont="1" applyFill="1" applyBorder="1"/>
    <xf numFmtId="41" fontId="26" fillId="33" borderId="7" xfId="0" applyNumberFormat="1" applyFont="1" applyFill="1" applyBorder="1"/>
    <xf numFmtId="171" fontId="26" fillId="33" borderId="7" xfId="0" applyNumberFormat="1" applyFont="1" applyFill="1" applyBorder="1"/>
    <xf numFmtId="41" fontId="0" fillId="0" borderId="0" xfId="0" applyNumberFormat="1"/>
    <xf numFmtId="0" fontId="27" fillId="33" borderId="5" xfId="0" applyFont="1" applyFill="1" applyBorder="1"/>
    <xf numFmtId="41" fontId="27" fillId="33" borderId="7" xfId="0" applyNumberFormat="1" applyFont="1" applyFill="1" applyBorder="1"/>
    <xf numFmtId="172" fontId="27" fillId="33" borderId="7" xfId="0" applyNumberFormat="1" applyFont="1" applyFill="1" applyBorder="1" applyAlignment="1">
      <alignment horizontal="right"/>
    </xf>
    <xf numFmtId="173" fontId="0" fillId="0" borderId="0" xfId="45" applyNumberFormat="1" applyFont="1"/>
    <xf numFmtId="3" fontId="27" fillId="33" borderId="7" xfId="0" applyNumberFormat="1" applyFont="1" applyFill="1" applyBorder="1"/>
    <xf numFmtId="164" fontId="27" fillId="33" borderId="7" xfId="0" applyNumberFormat="1" applyFont="1" applyFill="1" applyBorder="1" applyAlignment="1">
      <alignment horizontal="right"/>
    </xf>
    <xf numFmtId="172" fontId="26" fillId="33" borderId="7" xfId="0" applyNumberFormat="1" applyFont="1" applyFill="1" applyBorder="1"/>
    <xf numFmtId="4" fontId="27" fillId="33" borderId="7" xfId="0" applyNumberFormat="1" applyFont="1" applyFill="1" applyBorder="1" applyAlignment="1">
      <alignment horizontal="right"/>
    </xf>
    <xf numFmtId="0" fontId="28" fillId="33" borderId="5" xfId="0" applyFont="1" applyFill="1" applyBorder="1" applyAlignment="1">
      <alignment wrapText="1"/>
    </xf>
    <xf numFmtId="174" fontId="28" fillId="33" borderId="5" xfId="0" applyNumberFormat="1" applyFont="1" applyFill="1" applyBorder="1"/>
    <xf numFmtId="175" fontId="28" fillId="33" borderId="5" xfId="0" applyNumberFormat="1" applyFont="1" applyFill="1" applyBorder="1"/>
    <xf numFmtId="167" fontId="27" fillId="33" borderId="7" xfId="0" applyNumberFormat="1" applyFont="1" applyFill="1" applyBorder="1" applyAlignment="1">
      <alignment horizontal="right"/>
    </xf>
    <xf numFmtId="0" fontId="29" fillId="0" borderId="5" xfId="0" applyFont="1" applyFill="1" applyBorder="1"/>
    <xf numFmtId="166" fontId="30" fillId="0" borderId="0" xfId="0" applyNumberFormat="1" applyFont="1"/>
    <xf numFmtId="3" fontId="27" fillId="33" borderId="5" xfId="0" applyNumberFormat="1" applyFont="1" applyFill="1" applyBorder="1"/>
    <xf numFmtId="41" fontId="27" fillId="33" borderId="5" xfId="0" applyNumberFormat="1" applyFont="1" applyFill="1" applyBorder="1"/>
    <xf numFmtId="172" fontId="27" fillId="33" borderId="5" xfId="0" applyNumberFormat="1" applyFont="1" applyFill="1" applyBorder="1" applyAlignment="1">
      <alignment horizontal="right"/>
    </xf>
    <xf numFmtId="164" fontId="27" fillId="33" borderId="5" xfId="0" applyNumberFormat="1" applyFont="1" applyFill="1" applyBorder="1"/>
    <xf numFmtId="0" fontId="28" fillId="33" borderId="5" xfId="0" applyFont="1" applyFill="1" applyBorder="1"/>
    <xf numFmtId="41" fontId="28" fillId="33" borderId="7" xfId="0" applyNumberFormat="1" applyFont="1" applyFill="1" applyBorder="1"/>
    <xf numFmtId="41" fontId="27" fillId="33" borderId="0" xfId="0" applyNumberFormat="1" applyFont="1" applyFill="1"/>
    <xf numFmtId="0" fontId="27" fillId="33" borderId="5" xfId="0" quotePrefix="1" applyFont="1" applyFill="1" applyBorder="1"/>
    <xf numFmtId="4" fontId="27" fillId="33" borderId="9" xfId="0" applyNumberFormat="1" applyFont="1" applyFill="1" applyBorder="1"/>
    <xf numFmtId="4" fontId="27" fillId="33" borderId="1" xfId="0" applyNumberFormat="1" applyFont="1" applyFill="1" applyBorder="1"/>
    <xf numFmtId="4" fontId="27" fillId="33" borderId="11" xfId="0" applyNumberFormat="1" applyFont="1" applyFill="1" applyBorder="1"/>
    <xf numFmtId="164" fontId="27" fillId="33" borderId="8" xfId="0" applyNumberFormat="1" applyFont="1" applyFill="1" applyBorder="1" applyAlignment="1">
      <alignment horizontal="right"/>
    </xf>
    <xf numFmtId="0" fontId="26" fillId="33" borderId="12" xfId="0" applyFont="1" applyFill="1" applyBorder="1"/>
    <xf numFmtId="41" fontId="26" fillId="33" borderId="12" xfId="0" applyNumberFormat="1" applyFont="1" applyFill="1" applyBorder="1"/>
    <xf numFmtId="171" fontId="26" fillId="33" borderId="12" xfId="0" applyNumberFormat="1" applyFont="1" applyFill="1" applyBorder="1"/>
    <xf numFmtId="171" fontId="0" fillId="0" borderId="0" xfId="0" applyNumberFormat="1"/>
    <xf numFmtId="0" fontId="31" fillId="33" borderId="0" xfId="0" applyFont="1" applyFill="1"/>
    <xf numFmtId="168" fontId="25" fillId="33" borderId="0" xfId="0" applyNumberFormat="1" applyFont="1" applyFill="1"/>
    <xf numFmtId="3" fontId="25" fillId="33" borderId="0" xfId="0" applyNumberFormat="1" applyFont="1" applyFill="1"/>
    <xf numFmtId="4" fontId="25" fillId="33" borderId="0" xfId="0" applyNumberFormat="1" applyFont="1" applyFill="1"/>
    <xf numFmtId="0" fontId="6" fillId="2" borderId="2" xfId="0" applyNumberFormat="1" applyFont="1" applyFill="1" applyBorder="1" applyAlignment="1">
      <alignment horizontal="center" wrapText="1"/>
    </xf>
    <xf numFmtId="0" fontId="6" fillId="2" borderId="8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/>
    </xf>
    <xf numFmtId="0" fontId="3" fillId="2" borderId="0" xfId="0" quotePrefix="1" applyNumberFormat="1" applyFont="1" applyFill="1" applyAlignment="1">
      <alignment horizontal="center"/>
    </xf>
    <xf numFmtId="0" fontId="4" fillId="2" borderId="1" xfId="0" quotePrefix="1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23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25" fillId="33" borderId="1" xfId="0" applyFont="1" applyFill="1" applyBorder="1" applyAlignment="1">
      <alignment horizontal="center"/>
    </xf>
    <xf numFmtId="0" fontId="26" fillId="33" borderId="3" xfId="0" applyFont="1" applyFill="1" applyBorder="1" applyAlignment="1">
      <alignment horizontal="center"/>
    </xf>
    <xf numFmtId="0" fontId="26" fillId="33" borderId="21" xfId="0" applyFont="1" applyFill="1" applyBorder="1" applyAlignment="1">
      <alignment horizontal="center"/>
    </xf>
    <xf numFmtId="0" fontId="27" fillId="33" borderId="2" xfId="0" applyFont="1" applyFill="1" applyBorder="1" applyAlignment="1">
      <alignment horizontal="center" wrapText="1"/>
    </xf>
    <xf numFmtId="0" fontId="27" fillId="33" borderId="22" xfId="0" applyFont="1" applyFill="1" applyBorder="1" applyAlignment="1">
      <alignment horizontal="center" wrapText="1"/>
    </xf>
    <xf numFmtId="173" fontId="26" fillId="33" borderId="7" xfId="45" applyNumberFormat="1" applyFont="1" applyFill="1" applyBorder="1"/>
  </cellXfs>
  <cellStyles count="46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1" builtinId="3"/>
    <cellStyle name="Millares 2" xfId="45"/>
    <cellStyle name="Millares 2 4" xfId="3"/>
    <cellStyle name="Millares 2 4 2" xfId="5"/>
    <cellStyle name="Normal" xfId="0" builtinId="0"/>
    <cellStyle name="Note" xfId="41"/>
    <cellStyle name="Output" xfId="42"/>
    <cellStyle name="Porcentual 4" xfId="2"/>
    <cellStyle name="Porcentual 4 2" xfId="4"/>
    <cellStyle name="Title" xfId="43"/>
    <cellStyle name="Warning Tex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A3" sqref="A3:E3"/>
    </sheetView>
  </sheetViews>
  <sheetFormatPr baseColWidth="10" defaultRowHeight="15"/>
  <cols>
    <col min="1" max="1" width="39.28515625" customWidth="1"/>
    <col min="2" max="2" width="16.140625" customWidth="1"/>
    <col min="3" max="3" width="18.140625" customWidth="1"/>
  </cols>
  <sheetData>
    <row r="1" spans="1:5" ht="15.75">
      <c r="A1" s="107" t="s">
        <v>0</v>
      </c>
      <c r="B1" s="107"/>
      <c r="C1" s="107"/>
      <c r="D1" s="107"/>
      <c r="E1" s="107"/>
    </row>
    <row r="2" spans="1:5" ht="15.75">
      <c r="A2" s="107" t="s">
        <v>42</v>
      </c>
      <c r="B2" s="107"/>
      <c r="C2" s="107"/>
      <c r="D2" s="107"/>
      <c r="E2" s="107"/>
    </row>
    <row r="3" spans="1:5">
      <c r="A3" s="108" t="s">
        <v>35</v>
      </c>
      <c r="B3" s="108"/>
      <c r="C3" s="108"/>
      <c r="D3" s="108"/>
      <c r="E3" s="108"/>
    </row>
    <row r="4" spans="1:5">
      <c r="A4" s="109"/>
      <c r="B4" s="109"/>
      <c r="C4" s="109"/>
      <c r="D4" s="109"/>
      <c r="E4" s="109"/>
    </row>
    <row r="5" spans="1:5" ht="38.25" customHeight="1">
      <c r="A5" s="16"/>
      <c r="B5" s="17" t="s">
        <v>1</v>
      </c>
      <c r="C5" s="17" t="s">
        <v>2</v>
      </c>
      <c r="D5" s="110" t="s">
        <v>3</v>
      </c>
      <c r="E5" s="111"/>
    </row>
    <row r="6" spans="1:5">
      <c r="A6" s="18" t="s">
        <v>4</v>
      </c>
      <c r="B6" s="19"/>
      <c r="C6" s="20"/>
      <c r="D6" s="105" t="s">
        <v>30</v>
      </c>
      <c r="E6" s="21"/>
    </row>
    <row r="7" spans="1:5">
      <c r="A7" s="22"/>
      <c r="B7" s="23" t="s">
        <v>5</v>
      </c>
      <c r="C7" s="24" t="s">
        <v>6</v>
      </c>
      <c r="D7" s="106"/>
      <c r="E7" s="24" t="s">
        <v>7</v>
      </c>
    </row>
    <row r="8" spans="1:5">
      <c r="A8" s="25"/>
      <c r="B8" s="19"/>
      <c r="C8" s="20"/>
      <c r="D8" s="19"/>
      <c r="E8" s="26"/>
    </row>
    <row r="9" spans="1:5">
      <c r="A9" s="27" t="s">
        <v>8</v>
      </c>
      <c r="B9" s="15">
        <v>1395668.2809900001</v>
      </c>
      <c r="C9" s="15">
        <v>82.477919999999997</v>
      </c>
      <c r="D9" s="15">
        <v>1395881.4864132002</v>
      </c>
      <c r="E9" s="14">
        <v>84.135042425356986</v>
      </c>
    </row>
    <row r="10" spans="1:5">
      <c r="A10" s="28" t="s">
        <v>27</v>
      </c>
      <c r="B10" s="1">
        <v>800244.90800000005</v>
      </c>
      <c r="C10" s="2"/>
      <c r="D10" s="1">
        <v>800244.90800000005</v>
      </c>
      <c r="E10" s="29">
        <v>48.233799064005666</v>
      </c>
    </row>
    <row r="11" spans="1:5">
      <c r="A11" s="28" t="s">
        <v>9</v>
      </c>
      <c r="B11" s="1">
        <v>521093</v>
      </c>
      <c r="C11" s="2"/>
      <c r="D11" s="1">
        <v>521093</v>
      </c>
      <c r="E11" s="29">
        <v>31.408253653842561</v>
      </c>
    </row>
    <row r="12" spans="1:5">
      <c r="A12" s="28" t="s">
        <v>10</v>
      </c>
      <c r="B12" s="1">
        <v>74329.372989999989</v>
      </c>
      <c r="C12" s="2">
        <v>82.477919999999997</v>
      </c>
      <c r="D12" s="1">
        <v>74542.001067759993</v>
      </c>
      <c r="E12" s="29">
        <v>4.4929294337118497</v>
      </c>
    </row>
    <row r="13" spans="1:5">
      <c r="A13" s="28" t="s">
        <v>11</v>
      </c>
      <c r="B13" s="1">
        <v>1</v>
      </c>
      <c r="C13" s="2"/>
      <c r="D13" s="1">
        <v>1</v>
      </c>
      <c r="E13" s="29">
        <v>6.027379691118967E-5</v>
      </c>
    </row>
    <row r="14" spans="1:5">
      <c r="A14" s="28"/>
      <c r="B14" s="1"/>
      <c r="C14" s="2"/>
      <c r="D14" s="1"/>
      <c r="E14" s="30"/>
    </row>
    <row r="15" spans="1:5">
      <c r="A15" s="27" t="s">
        <v>33</v>
      </c>
      <c r="B15" s="15">
        <v>44630.893639999995</v>
      </c>
      <c r="C15" s="15">
        <v>84788.185590519992</v>
      </c>
      <c r="D15" s="15">
        <v>263064.20014946052</v>
      </c>
      <c r="E15" s="14">
        <v>15.480286854974327</v>
      </c>
    </row>
    <row r="16" spans="1:5">
      <c r="A16" s="28"/>
      <c r="B16" s="1"/>
      <c r="C16" s="2"/>
      <c r="D16" s="1"/>
      <c r="E16" s="30"/>
    </row>
    <row r="17" spans="1:5">
      <c r="A17" s="31" t="s">
        <v>32</v>
      </c>
      <c r="B17" s="13">
        <v>10207.73444</v>
      </c>
      <c r="C17" s="13">
        <v>1984.4339199999999</v>
      </c>
      <c r="D17" s="13">
        <v>15323.605085759998</v>
      </c>
      <c r="E17" s="12">
        <v>0.54802054144756462</v>
      </c>
    </row>
    <row r="18" spans="1:5">
      <c r="A18" s="32" t="s">
        <v>36</v>
      </c>
      <c r="B18" s="1">
        <v>3976.31484</v>
      </c>
      <c r="C18" s="2"/>
      <c r="D18" s="1">
        <v>3976.31484</v>
      </c>
      <c r="E18" s="29">
        <v>0.23966759312110966</v>
      </c>
    </row>
    <row r="19" spans="1:5">
      <c r="A19" s="32" t="s">
        <v>18</v>
      </c>
      <c r="B19" s="1"/>
      <c r="C19" s="2">
        <v>1008.5839199999999</v>
      </c>
      <c r="D19" s="1">
        <v>2600.1293457599995</v>
      </c>
      <c r="E19" s="29">
        <v>0.15671966812916266</v>
      </c>
    </row>
    <row r="20" spans="1:5">
      <c r="A20" s="32" t="s">
        <v>12</v>
      </c>
      <c r="B20" s="1"/>
      <c r="C20" s="2">
        <v>975.84999999999991</v>
      </c>
      <c r="D20" s="1">
        <v>2515.7412999999997</v>
      </c>
      <c r="E20" s="29">
        <v>0.15163328019729228</v>
      </c>
    </row>
    <row r="21" spans="1:5">
      <c r="A21" s="32" t="s">
        <v>31</v>
      </c>
      <c r="B21" s="1">
        <v>6231.4195999999993</v>
      </c>
      <c r="C21" s="4"/>
      <c r="D21" s="1">
        <v>6231.4195999999993</v>
      </c>
      <c r="E21" s="29"/>
    </row>
    <row r="22" spans="1:5">
      <c r="A22" s="28"/>
      <c r="B22" s="1"/>
      <c r="C22" s="33"/>
      <c r="D22" s="1"/>
      <c r="E22" s="30"/>
    </row>
    <row r="23" spans="1:5">
      <c r="A23" s="31" t="s">
        <v>13</v>
      </c>
      <c r="B23" s="13">
        <v>34423.159199999995</v>
      </c>
      <c r="C23" s="13">
        <v>1293.86470052</v>
      </c>
      <c r="D23" s="13">
        <v>37608.106455040557</v>
      </c>
      <c r="E23" s="12">
        <v>2.2667833706855158</v>
      </c>
    </row>
    <row r="24" spans="1:5">
      <c r="A24" s="32" t="s">
        <v>17</v>
      </c>
      <c r="B24" s="1">
        <v>10592.442369599998</v>
      </c>
      <c r="C24" s="2">
        <v>0</v>
      </c>
      <c r="D24" s="1">
        <v>10592.442369599998</v>
      </c>
      <c r="E24" s="29">
        <v>0.63844672017875093</v>
      </c>
    </row>
    <row r="25" spans="1:5">
      <c r="A25" s="32" t="s">
        <v>16</v>
      </c>
      <c r="B25" s="1">
        <v>5348.05</v>
      </c>
      <c r="C25" s="2">
        <v>0</v>
      </c>
      <c r="D25" s="1">
        <v>5348.05</v>
      </c>
      <c r="E25" s="29">
        <v>0.32234727957088793</v>
      </c>
    </row>
    <row r="26" spans="1:5">
      <c r="A26" s="32" t="s">
        <v>19</v>
      </c>
      <c r="B26" s="1">
        <v>5342.5</v>
      </c>
      <c r="C26" s="2">
        <v>0</v>
      </c>
      <c r="D26" s="1">
        <v>5342.5</v>
      </c>
      <c r="E26" s="29">
        <v>0.32201275999803081</v>
      </c>
    </row>
    <row r="27" spans="1:5">
      <c r="A27" s="32" t="s">
        <v>14</v>
      </c>
      <c r="B27" s="1">
        <v>4843.92</v>
      </c>
      <c r="C27" s="2">
        <v>0</v>
      </c>
      <c r="D27" s="1">
        <v>4843.92</v>
      </c>
      <c r="E27" s="29">
        <v>0.29196145033404985</v>
      </c>
    </row>
    <row r="28" spans="1:5">
      <c r="A28" s="32" t="s">
        <v>21</v>
      </c>
      <c r="B28" s="1">
        <v>3196.92</v>
      </c>
      <c r="C28" s="2">
        <v>0</v>
      </c>
      <c r="D28" s="1">
        <v>3196.92</v>
      </c>
      <c r="E28" s="29">
        <v>0.1926905068213205</v>
      </c>
    </row>
    <row r="29" spans="1:5">
      <c r="A29" s="32" t="s">
        <v>15</v>
      </c>
      <c r="B29" s="1">
        <v>2052.7199999999998</v>
      </c>
      <c r="C29" s="2">
        <v>0</v>
      </c>
      <c r="D29" s="1">
        <v>2052.7199999999998</v>
      </c>
      <c r="E29" s="29">
        <v>0.12372522839553726</v>
      </c>
    </row>
    <row r="30" spans="1:5">
      <c r="A30" s="32" t="s">
        <v>20</v>
      </c>
      <c r="B30" s="1">
        <v>0</v>
      </c>
      <c r="C30" s="2">
        <v>579.09937500000001</v>
      </c>
      <c r="D30" s="1">
        <v>1492.9181887499999</v>
      </c>
      <c r="E30" s="29">
        <v>8.9983847713738629E-2</v>
      </c>
    </row>
    <row r="31" spans="1:5">
      <c r="A31" s="32" t="s">
        <v>22</v>
      </c>
      <c r="B31" s="1">
        <v>1354.4476874999998</v>
      </c>
      <c r="C31" s="2">
        <v>0</v>
      </c>
      <c r="D31" s="1">
        <v>1354.4476874999998</v>
      </c>
      <c r="E31" s="29">
        <v>8.1637704843205483E-2</v>
      </c>
    </row>
    <row r="32" spans="1:5">
      <c r="A32" s="32" t="s">
        <v>12</v>
      </c>
      <c r="B32" s="1">
        <v>1541.5231999999999</v>
      </c>
      <c r="C32" s="2">
        <v>0</v>
      </c>
      <c r="D32" s="1">
        <v>1541.5231999999999</v>
      </c>
      <c r="E32" s="29">
        <v>9.2913456290687216E-2</v>
      </c>
    </row>
    <row r="33" spans="1:5">
      <c r="A33" s="32" t="s">
        <v>23</v>
      </c>
      <c r="B33" s="1">
        <v>0</v>
      </c>
      <c r="C33" s="2">
        <v>294.95738999999998</v>
      </c>
      <c r="D33" s="1">
        <v>760.40015141999993</v>
      </c>
      <c r="E33" s="29">
        <v>4.5832204297926948E-2</v>
      </c>
    </row>
    <row r="34" spans="1:5">
      <c r="A34" s="32" t="s">
        <v>24</v>
      </c>
      <c r="B34" s="1">
        <v>0</v>
      </c>
      <c r="C34" s="2">
        <v>218.51298</v>
      </c>
      <c r="D34" s="1">
        <v>563.32646244</v>
      </c>
      <c r="E34" s="29">
        <v>3.3953824791807474E-2</v>
      </c>
    </row>
    <row r="35" spans="1:5">
      <c r="A35" s="32" t="s">
        <v>25</v>
      </c>
      <c r="B35" s="1">
        <v>0</v>
      </c>
      <c r="C35" s="2">
        <v>101.20511952000001</v>
      </c>
      <c r="D35" s="1">
        <v>260.90679812256002</v>
      </c>
      <c r="E35" s="29">
        <v>1.5725843362787945E-2</v>
      </c>
    </row>
    <row r="36" spans="1:5">
      <c r="A36" s="32" t="s">
        <v>18</v>
      </c>
      <c r="B36" s="1">
        <v>0</v>
      </c>
      <c r="C36" s="2">
        <v>100.08983600000001</v>
      </c>
      <c r="D36" s="1">
        <v>258.03159720799999</v>
      </c>
      <c r="E36" s="29">
        <v>1.5552544086784888E-2</v>
      </c>
    </row>
    <row r="37" spans="1:5">
      <c r="A37" s="32" t="s">
        <v>39</v>
      </c>
      <c r="B37" s="1">
        <v>150.6359429</v>
      </c>
      <c r="C37" s="2">
        <v>0</v>
      </c>
      <c r="D37" s="5"/>
      <c r="E37" s="29"/>
    </row>
    <row r="38" spans="1:5">
      <c r="A38" s="32"/>
      <c r="B38" s="1"/>
      <c r="C38" s="4"/>
      <c r="D38" s="5"/>
      <c r="E38" s="3"/>
    </row>
    <row r="39" spans="1:5">
      <c r="A39" s="34" t="s">
        <v>26</v>
      </c>
      <c r="B39" s="13"/>
      <c r="C39" s="13">
        <v>81509.886969999992</v>
      </c>
      <c r="D39" s="13">
        <v>210132.48860865997</v>
      </c>
      <c r="E39" s="12">
        <v>12.665482942841248</v>
      </c>
    </row>
    <row r="40" spans="1:5">
      <c r="A40" s="32" t="s">
        <v>28</v>
      </c>
      <c r="B40" s="1"/>
      <c r="C40" s="4">
        <v>66758.165439999997</v>
      </c>
      <c r="D40" s="1">
        <v>172102.55050431998</v>
      </c>
      <c r="E40" s="29">
        <v>10.373274176995146</v>
      </c>
    </row>
    <row r="41" spans="1:5">
      <c r="A41" s="32" t="s">
        <v>29</v>
      </c>
      <c r="B41" s="1"/>
      <c r="C41" s="4">
        <v>14751.721529999999</v>
      </c>
      <c r="D41" s="1">
        <v>38029.938104339992</v>
      </c>
      <c r="E41" s="29">
        <v>2.2922087658461021</v>
      </c>
    </row>
    <row r="42" spans="1:5">
      <c r="A42" s="32"/>
      <c r="B42" s="6"/>
      <c r="C42" s="7"/>
      <c r="D42" s="8"/>
      <c r="E42" s="35"/>
    </row>
    <row r="43" spans="1:5">
      <c r="A43" s="36" t="s">
        <v>3</v>
      </c>
      <c r="B43" s="9">
        <v>1440299.17463</v>
      </c>
      <c r="C43" s="9">
        <v>84870.663510519997</v>
      </c>
      <c r="D43" s="9">
        <v>1659095.7451601205</v>
      </c>
      <c r="E43" s="10">
        <v>100</v>
      </c>
    </row>
    <row r="44" spans="1:5">
      <c r="A44" s="37" t="s">
        <v>40</v>
      </c>
      <c r="B44" s="38"/>
      <c r="C44" s="39"/>
      <c r="D44" s="39"/>
      <c r="E44" s="38"/>
    </row>
  </sheetData>
  <mergeCells count="6">
    <mergeCell ref="D6:D7"/>
    <mergeCell ref="A1:E1"/>
    <mergeCell ref="A2:E2"/>
    <mergeCell ref="A3:E3"/>
    <mergeCell ref="A4:E4"/>
    <mergeCell ref="D5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H27" sqref="H27"/>
    </sheetView>
  </sheetViews>
  <sheetFormatPr baseColWidth="10" defaultRowHeight="15"/>
  <cols>
    <col min="1" max="1" width="38.85546875" customWidth="1"/>
    <col min="2" max="2" width="13.7109375" customWidth="1"/>
    <col min="3" max="3" width="15" customWidth="1"/>
    <col min="5" max="5" width="13.7109375" customWidth="1"/>
  </cols>
  <sheetData>
    <row r="1" spans="1:7" ht="15.75">
      <c r="A1" s="107" t="s">
        <v>0</v>
      </c>
      <c r="B1" s="107"/>
      <c r="C1" s="107"/>
      <c r="D1" s="107"/>
      <c r="E1" s="107"/>
    </row>
    <row r="2" spans="1:7" ht="15.75">
      <c r="A2" s="107" t="s">
        <v>63</v>
      </c>
      <c r="B2" s="107"/>
      <c r="C2" s="107"/>
      <c r="D2" s="107"/>
      <c r="E2" s="107"/>
    </row>
    <row r="3" spans="1:7">
      <c r="A3" s="108" t="s">
        <v>52</v>
      </c>
      <c r="B3" s="108"/>
      <c r="C3" s="108"/>
      <c r="D3" s="108"/>
      <c r="E3" s="108"/>
    </row>
    <row r="4" spans="1:7">
      <c r="A4" s="109"/>
      <c r="B4" s="109"/>
      <c r="C4" s="109"/>
      <c r="D4" s="109"/>
      <c r="E4" s="109"/>
    </row>
    <row r="5" spans="1:7" ht="45">
      <c r="A5" s="16"/>
      <c r="B5" s="17" t="s">
        <v>1</v>
      </c>
      <c r="C5" s="17" t="s">
        <v>2</v>
      </c>
      <c r="D5" s="110" t="s">
        <v>3</v>
      </c>
      <c r="E5" s="111"/>
    </row>
    <row r="6" spans="1:7">
      <c r="A6" s="18" t="s">
        <v>4</v>
      </c>
      <c r="B6" s="19"/>
      <c r="C6" s="20"/>
      <c r="D6" s="105" t="s">
        <v>30</v>
      </c>
      <c r="E6" s="21"/>
    </row>
    <row r="7" spans="1:7">
      <c r="A7" s="22"/>
      <c r="B7" s="23" t="s">
        <v>5</v>
      </c>
      <c r="C7" s="24" t="s">
        <v>6</v>
      </c>
      <c r="D7" s="106"/>
      <c r="E7" s="24" t="s">
        <v>7</v>
      </c>
    </row>
    <row r="8" spans="1:7">
      <c r="A8" s="1"/>
      <c r="B8" s="19"/>
      <c r="C8" s="20"/>
      <c r="D8" s="19"/>
      <c r="E8" s="26"/>
    </row>
    <row r="9" spans="1:7" ht="15" customHeight="1">
      <c r="A9" s="27" t="s">
        <v>8</v>
      </c>
      <c r="B9" s="15">
        <f>SUM(B10:B13)</f>
        <v>1620152</v>
      </c>
      <c r="C9" s="15">
        <f>SUM(C10:C13)</f>
        <v>64.5</v>
      </c>
      <c r="D9" s="15">
        <f>SUM(D10:D13)</f>
        <v>1620330.6004999999</v>
      </c>
      <c r="E9" s="14">
        <f>SUM(E10:E13)</f>
        <v>83.451882709575955</v>
      </c>
      <c r="G9" s="44"/>
    </row>
    <row r="10" spans="1:7">
      <c r="A10" s="28" t="s">
        <v>27</v>
      </c>
      <c r="B10" s="1">
        <v>872111.4</v>
      </c>
      <c r="C10" s="2"/>
      <c r="D10" s="1">
        <v>872111.4</v>
      </c>
      <c r="E10" s="29">
        <v>44.91635116933908</v>
      </c>
      <c r="F10" s="43"/>
      <c r="G10" s="44"/>
    </row>
    <row r="11" spans="1:7">
      <c r="A11" s="28" t="s">
        <v>9</v>
      </c>
      <c r="B11" s="1">
        <v>747994.4</v>
      </c>
      <c r="C11" s="2"/>
      <c r="D11" s="1">
        <v>747994.4</v>
      </c>
      <c r="E11" s="29">
        <v>38.52395364066917</v>
      </c>
      <c r="F11" s="43"/>
      <c r="G11" s="44"/>
    </row>
    <row r="12" spans="1:7">
      <c r="A12" s="28" t="s">
        <v>10</v>
      </c>
      <c r="B12" s="1">
        <v>45.2</v>
      </c>
      <c r="C12" s="1">
        <v>64.5</v>
      </c>
      <c r="D12" s="1">
        <v>223.8005</v>
      </c>
      <c r="E12" s="29">
        <v>1.1526396570293279E-2</v>
      </c>
      <c r="F12" s="43"/>
      <c r="G12" s="44"/>
    </row>
    <row r="13" spans="1:7">
      <c r="A13" s="28" t="s">
        <v>11</v>
      </c>
      <c r="B13" s="1">
        <v>1</v>
      </c>
      <c r="C13" s="2"/>
      <c r="D13" s="1">
        <v>1</v>
      </c>
      <c r="E13" s="29">
        <v>5.15029974030142E-5</v>
      </c>
      <c r="F13" s="43"/>
      <c r="G13" s="44"/>
    </row>
    <row r="14" spans="1:7">
      <c r="A14" s="28"/>
      <c r="B14" s="1"/>
      <c r="C14" s="2"/>
      <c r="D14" s="1"/>
      <c r="E14" s="45"/>
    </row>
    <row r="15" spans="1:7">
      <c r="A15" s="27" t="s">
        <v>33</v>
      </c>
      <c r="B15" s="15">
        <f>+B17+B21+B23+B37</f>
        <v>105644</v>
      </c>
      <c r="C15" s="15">
        <f>+C17+C21+C23+C37</f>
        <v>77883.7</v>
      </c>
      <c r="D15" s="15">
        <f>+D17+D21+D23+D37</f>
        <v>321303.96530000004</v>
      </c>
      <c r="E15" s="14">
        <f>+E17+E21+E23+E37</f>
        <v>16.548117290424067</v>
      </c>
      <c r="G15" s="44"/>
    </row>
    <row r="16" spans="1:7">
      <c r="A16" s="28"/>
      <c r="B16" s="1"/>
      <c r="C16" s="2"/>
      <c r="D16" s="1"/>
      <c r="E16" s="46"/>
    </row>
    <row r="17" spans="1:7" ht="15" customHeight="1">
      <c r="A17" s="31" t="s">
        <v>32</v>
      </c>
      <c r="B17" s="13">
        <f>+B18</f>
        <v>9313.7000000000007</v>
      </c>
      <c r="C17" s="13">
        <f>+C18+C19</f>
        <v>1031.5999999999999</v>
      </c>
      <c r="D17" s="13">
        <f>+D18+D19</f>
        <v>12170.200400000002</v>
      </c>
      <c r="E17" s="12">
        <f>SUM(E18:E19)</f>
        <v>0.62680179959536231</v>
      </c>
      <c r="G17" s="44"/>
    </row>
    <row r="18" spans="1:7">
      <c r="A18" s="32" t="s">
        <v>36</v>
      </c>
      <c r="B18" s="1">
        <v>9313.7000000000007</v>
      </c>
      <c r="C18" s="2"/>
      <c r="D18" s="1">
        <v>9313.7000000000007</v>
      </c>
      <c r="E18" s="29">
        <v>0.47968346691245334</v>
      </c>
      <c r="F18" s="43"/>
      <c r="G18" s="44"/>
    </row>
    <row r="19" spans="1:7">
      <c r="A19" s="32" t="s">
        <v>18</v>
      </c>
      <c r="B19" s="1"/>
      <c r="C19" s="2">
        <v>1031.5999999999999</v>
      </c>
      <c r="D19" s="1">
        <v>2856.5003999999999</v>
      </c>
      <c r="E19" s="29">
        <v>0.147118332682909</v>
      </c>
      <c r="F19" s="43"/>
      <c r="G19" s="44"/>
    </row>
    <row r="20" spans="1:7">
      <c r="A20" s="32"/>
      <c r="B20" s="1"/>
      <c r="C20" s="2"/>
      <c r="D20" s="1"/>
      <c r="E20" s="29"/>
      <c r="F20" s="44"/>
    </row>
    <row r="21" spans="1:7">
      <c r="A21" s="31" t="s">
        <v>54</v>
      </c>
      <c r="B21" s="13">
        <v>34833.9</v>
      </c>
      <c r="C21" s="57"/>
      <c r="D21" s="13">
        <v>34833.9</v>
      </c>
      <c r="E21" s="12">
        <v>1.7940502612368563</v>
      </c>
      <c r="F21" s="43"/>
      <c r="G21" s="44"/>
    </row>
    <row r="22" spans="1:7">
      <c r="A22" s="28"/>
      <c r="B22" s="1"/>
      <c r="C22" s="47"/>
      <c r="D22" s="1"/>
      <c r="E22" s="45"/>
    </row>
    <row r="23" spans="1:7">
      <c r="A23" s="31" t="s">
        <v>13</v>
      </c>
      <c r="B23" s="13">
        <f>SUM(B24:B35)</f>
        <v>61496.4</v>
      </c>
      <c r="C23" s="13">
        <f>SUM(C24:C35)</f>
        <v>680.9</v>
      </c>
      <c r="D23" s="13">
        <f>SUM(D24:D35)</f>
        <v>63381.812100000003</v>
      </c>
      <c r="E23" s="12">
        <f>SUM(E24:E35)</f>
        <v>3.2643533039846342</v>
      </c>
      <c r="G23" s="42"/>
    </row>
    <row r="24" spans="1:7">
      <c r="A24" s="32" t="s">
        <v>55</v>
      </c>
      <c r="B24" s="1">
        <f>26206.2+2601.9</f>
        <v>28808.100000000002</v>
      </c>
      <c r="C24" s="1"/>
      <c r="D24" s="1">
        <v>28808.100000000002</v>
      </c>
      <c r="E24" s="29">
        <v>1.4837034994857734</v>
      </c>
      <c r="F24" s="43"/>
      <c r="G24" s="44"/>
    </row>
    <row r="25" spans="1:7">
      <c r="A25" s="32" t="s">
        <v>16</v>
      </c>
      <c r="B25" s="1">
        <f>5087.4+2035.2</f>
        <v>7122.5999999999995</v>
      </c>
      <c r="C25" s="1"/>
      <c r="D25" s="1">
        <v>7122.5999999999995</v>
      </c>
      <c r="E25" s="29">
        <v>0.36683524930270889</v>
      </c>
      <c r="F25" s="43"/>
      <c r="G25" s="44"/>
    </row>
    <row r="26" spans="1:7">
      <c r="A26" s="32" t="s">
        <v>45</v>
      </c>
      <c r="B26" s="1">
        <v>5257.5</v>
      </c>
      <c r="C26" s="1"/>
      <c r="D26" s="1">
        <v>5257.5</v>
      </c>
      <c r="E26" s="29">
        <v>0.27077700884634714</v>
      </c>
      <c r="F26" s="43"/>
      <c r="G26" s="44"/>
    </row>
    <row r="27" spans="1:7">
      <c r="A27" s="32" t="s">
        <v>19</v>
      </c>
      <c r="B27" s="1">
        <v>5041.5</v>
      </c>
      <c r="C27" s="1"/>
      <c r="D27" s="1">
        <v>5041.5</v>
      </c>
      <c r="E27" s="29">
        <v>0.25965236140729608</v>
      </c>
      <c r="F27" s="43"/>
      <c r="G27" s="44"/>
    </row>
    <row r="28" spans="1:7">
      <c r="A28" s="32" t="s">
        <v>36</v>
      </c>
      <c r="B28" s="1">
        <v>4302.3</v>
      </c>
      <c r="C28" s="1"/>
      <c r="D28" s="1">
        <v>4302.3</v>
      </c>
      <c r="E28" s="29">
        <v>0.22158134572698801</v>
      </c>
      <c r="F28" s="43"/>
      <c r="G28" s="44"/>
    </row>
    <row r="29" spans="1:7">
      <c r="A29" s="32" t="s">
        <v>62</v>
      </c>
      <c r="B29" s="1">
        <f>1988.5+1668.2</f>
        <v>3656.7</v>
      </c>
      <c r="C29" s="1"/>
      <c r="D29" s="1">
        <v>3656.7</v>
      </c>
      <c r="E29" s="29">
        <v>0.18833101060360199</v>
      </c>
      <c r="F29" s="43"/>
      <c r="G29" s="44"/>
    </row>
    <row r="30" spans="1:7">
      <c r="A30" s="32" t="s">
        <v>21</v>
      </c>
      <c r="B30" s="1">
        <v>3033.7</v>
      </c>
      <c r="C30" s="1"/>
      <c r="D30" s="1">
        <v>3033.7</v>
      </c>
      <c r="E30" s="29">
        <v>0.15624464322152415</v>
      </c>
      <c r="F30" s="43"/>
      <c r="G30" s="44"/>
    </row>
    <row r="31" spans="1:7">
      <c r="A31" s="32" t="s">
        <v>15</v>
      </c>
      <c r="B31" s="1">
        <v>2159.1999999999998</v>
      </c>
      <c r="C31" s="1"/>
      <c r="D31" s="1">
        <v>2159.1999999999998</v>
      </c>
      <c r="E31" s="29">
        <v>0.11120527199258824</v>
      </c>
      <c r="F31" s="43"/>
      <c r="G31" s="44"/>
    </row>
    <row r="32" spans="1:7">
      <c r="A32" s="32" t="s">
        <v>20</v>
      </c>
      <c r="B32" s="1"/>
      <c r="C32" s="1">
        <v>446.3</v>
      </c>
      <c r="D32" s="1">
        <v>1235.8047000000001</v>
      </c>
      <c r="E32" s="29">
        <v>6.3647646254732751E-2</v>
      </c>
      <c r="F32" s="43"/>
      <c r="G32" s="44"/>
    </row>
    <row r="33" spans="1:7">
      <c r="A33" s="32" t="s">
        <v>22</v>
      </c>
      <c r="B33" s="1">
        <v>1153.9000000000001</v>
      </c>
      <c r="C33" s="1"/>
      <c r="D33" s="1">
        <v>1153.9000000000001</v>
      </c>
      <c r="E33" s="29">
        <v>5.9429308703338089E-2</v>
      </c>
      <c r="F33" s="43"/>
      <c r="G33" s="44"/>
    </row>
    <row r="34" spans="1:7">
      <c r="A34" s="32" t="s">
        <v>12</v>
      </c>
      <c r="B34" s="1">
        <v>960.9</v>
      </c>
      <c r="C34" s="1"/>
      <c r="D34" s="1">
        <v>960.9</v>
      </c>
      <c r="E34" s="29">
        <v>4.9489230204556339E-2</v>
      </c>
      <c r="F34" s="43"/>
      <c r="G34" s="44"/>
    </row>
    <row r="35" spans="1:7">
      <c r="A35" s="32" t="s">
        <v>23</v>
      </c>
      <c r="B35" s="1"/>
      <c r="C35" s="4">
        <v>234.6</v>
      </c>
      <c r="D35" s="1">
        <v>649.60739999999998</v>
      </c>
      <c r="E35" s="29">
        <v>3.3456728235178805E-2</v>
      </c>
      <c r="F35" s="43"/>
      <c r="G35" s="44"/>
    </row>
    <row r="36" spans="1:7">
      <c r="A36" s="32"/>
      <c r="B36" s="1"/>
      <c r="C36" s="4"/>
      <c r="D36" s="5"/>
      <c r="E36" s="3"/>
    </row>
    <row r="37" spans="1:7">
      <c r="A37" s="34" t="s">
        <v>26</v>
      </c>
      <c r="B37" s="13"/>
      <c r="C37" s="13">
        <f>+C38+C39</f>
        <v>76171.199999999997</v>
      </c>
      <c r="D37" s="13">
        <f>+D38+D39</f>
        <v>210918.0528</v>
      </c>
      <c r="E37" s="12">
        <f>+E38+E39</f>
        <v>10.862911925607213</v>
      </c>
      <c r="G37" s="44"/>
    </row>
    <row r="38" spans="1:7">
      <c r="A38" s="32" t="s">
        <v>28</v>
      </c>
      <c r="B38" s="1"/>
      <c r="C38" s="4">
        <v>61352</v>
      </c>
      <c r="D38" s="1">
        <v>169883.68799999999</v>
      </c>
      <c r="E38" s="29">
        <v>8.7495191418784746</v>
      </c>
      <c r="F38" s="43"/>
      <c r="G38" s="44"/>
    </row>
    <row r="39" spans="1:7">
      <c r="A39" s="32" t="s">
        <v>29</v>
      </c>
      <c r="B39" s="1"/>
      <c r="C39" s="4">
        <v>14819.2</v>
      </c>
      <c r="D39" s="1">
        <v>41034.364800000003</v>
      </c>
      <c r="E39" s="29">
        <v>2.1133927837287376</v>
      </c>
      <c r="F39" s="43"/>
      <c r="G39" s="44"/>
    </row>
    <row r="40" spans="1:7">
      <c r="A40" s="32"/>
      <c r="B40" s="6"/>
      <c r="C40" s="7"/>
      <c r="D40" s="8"/>
      <c r="E40" s="48"/>
    </row>
    <row r="41" spans="1:7">
      <c r="A41" s="36" t="s">
        <v>3</v>
      </c>
      <c r="B41" s="9">
        <f>+B15+B9</f>
        <v>1725796</v>
      </c>
      <c r="C41" s="9">
        <f t="shared" ref="C41:D41" si="0">+C15+C9</f>
        <v>77948.2</v>
      </c>
      <c r="D41" s="9">
        <f t="shared" si="0"/>
        <v>1941634.5658</v>
      </c>
      <c r="E41" s="10">
        <f>+E15+E9</f>
        <v>100.00000000000003</v>
      </c>
      <c r="F41" s="41"/>
      <c r="G41" s="42"/>
    </row>
    <row r="42" spans="1:7">
      <c r="A42" s="37" t="s">
        <v>47</v>
      </c>
      <c r="B42" s="58">
        <v>2.7690000000000001</v>
      </c>
      <c r="C42" s="50"/>
      <c r="D42" s="50"/>
      <c r="E42" s="51"/>
    </row>
  </sheetData>
  <mergeCells count="6">
    <mergeCell ref="D6:D7"/>
    <mergeCell ref="A1:E1"/>
    <mergeCell ref="A2:E2"/>
    <mergeCell ref="A3:E3"/>
    <mergeCell ref="A4:E4"/>
    <mergeCell ref="D5:E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G39" sqref="G39"/>
    </sheetView>
  </sheetViews>
  <sheetFormatPr baseColWidth="10" defaultColWidth="11.42578125" defaultRowHeight="15"/>
  <cols>
    <col min="1" max="1" width="39.85546875" customWidth="1"/>
    <col min="2" max="2" width="18.5703125" customWidth="1"/>
    <col min="3" max="3" width="18.42578125" customWidth="1"/>
    <col min="4" max="4" width="14.28515625" customWidth="1"/>
    <col min="5" max="5" width="13.7109375" customWidth="1"/>
  </cols>
  <sheetData>
    <row r="1" spans="1:7" ht="15.75">
      <c r="A1" s="112" t="s">
        <v>64</v>
      </c>
      <c r="B1" s="112"/>
      <c r="C1" s="112"/>
      <c r="D1" s="112"/>
      <c r="E1" s="112"/>
    </row>
    <row r="2" spans="1:7">
      <c r="A2" s="113" t="s">
        <v>35</v>
      </c>
      <c r="B2" s="113"/>
      <c r="C2" s="113"/>
      <c r="D2" s="113"/>
      <c r="E2" s="113"/>
    </row>
    <row r="3" spans="1:7">
      <c r="A3" s="114"/>
      <c r="B3" s="114"/>
      <c r="C3" s="114"/>
      <c r="D3" s="114"/>
      <c r="E3" s="114"/>
    </row>
    <row r="4" spans="1:7" ht="30">
      <c r="A4" s="59"/>
      <c r="B4" s="60" t="s">
        <v>1</v>
      </c>
      <c r="C4" s="61" t="s">
        <v>2</v>
      </c>
      <c r="D4" s="115" t="s">
        <v>3</v>
      </c>
      <c r="E4" s="116"/>
    </row>
    <row r="5" spans="1:7">
      <c r="A5" s="62" t="s">
        <v>4</v>
      </c>
      <c r="B5" s="63"/>
      <c r="C5" s="63"/>
      <c r="D5" s="117" t="s">
        <v>30</v>
      </c>
      <c r="E5" s="64"/>
    </row>
    <row r="6" spans="1:7">
      <c r="A6" s="65"/>
      <c r="B6" s="66" t="s">
        <v>5</v>
      </c>
      <c r="C6" s="66" t="s">
        <v>6</v>
      </c>
      <c r="D6" s="118"/>
      <c r="E6" s="66" t="s">
        <v>7</v>
      </c>
    </row>
    <row r="7" spans="1:7">
      <c r="A7" s="67" t="s">
        <v>8</v>
      </c>
      <c r="B7" s="68">
        <f>SUM(B8:B11)</f>
        <v>1616971.51966</v>
      </c>
      <c r="C7" s="68">
        <f>SUM(C8:C11)</f>
        <v>78.791899999999998</v>
      </c>
      <c r="D7" s="68">
        <f>SUM(D8:D11)</f>
        <v>1617192.2157719</v>
      </c>
      <c r="E7" s="69">
        <f>SUM(E8:E11)</f>
        <v>83.15305470989486</v>
      </c>
      <c r="F7" s="70"/>
    </row>
    <row r="8" spans="1:7">
      <c r="A8" s="71" t="s">
        <v>27</v>
      </c>
      <c r="B8" s="72">
        <v>871914.54299999995</v>
      </c>
      <c r="C8" s="72"/>
      <c r="D8" s="72">
        <v>871914.54299999995</v>
      </c>
      <c r="E8" s="73">
        <v>44.832245041339114</v>
      </c>
      <c r="F8" s="70"/>
      <c r="G8" s="74"/>
    </row>
    <row r="9" spans="1:7">
      <c r="A9" s="71" t="s">
        <v>9</v>
      </c>
      <c r="B9" s="72">
        <v>744990</v>
      </c>
      <c r="C9" s="72"/>
      <c r="D9" s="72">
        <v>744990</v>
      </c>
      <c r="E9" s="73">
        <v>38.306018062766988</v>
      </c>
      <c r="F9" s="70"/>
      <c r="G9" s="74"/>
    </row>
    <row r="10" spans="1:7">
      <c r="A10" s="71" t="s">
        <v>10</v>
      </c>
      <c r="B10" s="72">
        <v>65.976659999999995</v>
      </c>
      <c r="C10" s="72">
        <v>78.791899999999998</v>
      </c>
      <c r="D10" s="72">
        <v>286.67277189999999</v>
      </c>
      <c r="E10" s="73">
        <v>1.4740187624672654E-2</v>
      </c>
      <c r="F10" s="70"/>
      <c r="G10" s="74"/>
    </row>
    <row r="11" spans="1:7">
      <c r="A11" s="71" t="s">
        <v>11</v>
      </c>
      <c r="B11" s="72">
        <v>1</v>
      </c>
      <c r="C11" s="72"/>
      <c r="D11" s="72">
        <v>1</v>
      </c>
      <c r="E11" s="73">
        <v>5.1418164086453499E-5</v>
      </c>
      <c r="F11" s="70"/>
      <c r="G11" s="74"/>
    </row>
    <row r="12" spans="1:7">
      <c r="A12" s="71"/>
      <c r="B12" s="75"/>
      <c r="C12" s="75"/>
      <c r="D12" s="75"/>
      <c r="E12" s="76"/>
    </row>
    <row r="13" spans="1:7">
      <c r="A13" s="67" t="s">
        <v>33</v>
      </c>
      <c r="B13" s="68">
        <f>+B15+B19+B21+B35</f>
        <v>109706.34741999999</v>
      </c>
      <c r="C13" s="68">
        <f>+C15+C19+C21+C35</f>
        <v>77807.728799999997</v>
      </c>
      <c r="D13" s="68">
        <f>+D15+D19+D21+D35</f>
        <v>327645.79577672004</v>
      </c>
      <c r="E13" s="77">
        <v>16.846901379114602</v>
      </c>
    </row>
    <row r="14" spans="1:7">
      <c r="A14" s="71"/>
      <c r="B14" s="75"/>
      <c r="C14" s="75"/>
      <c r="D14" s="75"/>
      <c r="E14" s="78"/>
    </row>
    <row r="15" spans="1:7">
      <c r="A15" s="79" t="s">
        <v>65</v>
      </c>
      <c r="B15" s="80">
        <f>+B16</f>
        <v>8986.7303900000006</v>
      </c>
      <c r="C15" s="80">
        <f>+C16+C17</f>
        <v>1031.9690399999999</v>
      </c>
      <c r="D15" s="80">
        <f>+D16+D17</f>
        <v>11877.275670000001</v>
      </c>
      <c r="E15" s="81">
        <f>+E16+E17</f>
        <v>0.610708031799861</v>
      </c>
      <c r="F15" s="70"/>
    </row>
    <row r="16" spans="1:7">
      <c r="A16" s="71" t="s">
        <v>66</v>
      </c>
      <c r="B16" s="72">
        <v>8986.7303900000006</v>
      </c>
      <c r="C16" s="72"/>
      <c r="D16" s="72">
        <v>8986.7303900000006</v>
      </c>
      <c r="E16" s="73">
        <v>0.46208142180747197</v>
      </c>
      <c r="F16" s="70"/>
      <c r="G16" s="74"/>
    </row>
    <row r="17" spans="1:7">
      <c r="A17" s="71" t="s">
        <v>67</v>
      </c>
      <c r="B17" s="72"/>
      <c r="C17" s="72">
        <v>1031.9690399999999</v>
      </c>
      <c r="D17" s="72">
        <v>2890.5452799999998</v>
      </c>
      <c r="E17" s="73">
        <v>0.148626609992389</v>
      </c>
      <c r="F17" s="70"/>
      <c r="G17" s="74"/>
    </row>
    <row r="18" spans="1:7">
      <c r="A18" s="71"/>
      <c r="B18" s="75"/>
      <c r="C18" s="75"/>
      <c r="D18" s="75"/>
      <c r="E18" s="82"/>
    </row>
    <row r="19" spans="1:7">
      <c r="A19" s="83" t="s">
        <v>68</v>
      </c>
      <c r="B19" s="80">
        <v>40600.285000000003</v>
      </c>
      <c r="C19" s="72"/>
      <c r="D19" s="80">
        <v>40600.285000000003</v>
      </c>
      <c r="E19" s="81">
        <v>2.087592116086777</v>
      </c>
      <c r="F19" s="70"/>
      <c r="G19" s="74"/>
    </row>
    <row r="20" spans="1:7">
      <c r="A20" s="71"/>
      <c r="B20" s="75"/>
      <c r="C20" s="84"/>
      <c r="D20" s="85"/>
      <c r="E20" s="76"/>
    </row>
    <row r="21" spans="1:7">
      <c r="A21" s="79" t="s">
        <v>69</v>
      </c>
      <c r="B21" s="80">
        <f>SUM(B22:B33)</f>
        <v>60119.33202999999</v>
      </c>
      <c r="C21" s="80">
        <f>SUM(C22:C33)</f>
        <v>659.66071999999997</v>
      </c>
      <c r="D21" s="80">
        <f>SUM(D22:D33)</f>
        <v>61967.041706719989</v>
      </c>
      <c r="E21" s="81">
        <f>SUM(E22:E33)</f>
        <v>3.1862315184282362</v>
      </c>
      <c r="F21" s="70"/>
    </row>
    <row r="22" spans="1:7">
      <c r="A22" s="71" t="s">
        <v>70</v>
      </c>
      <c r="B22" s="86">
        <v>27624.509099999999</v>
      </c>
      <c r="C22" s="86"/>
      <c r="D22" s="86">
        <v>27624.509099999999</v>
      </c>
      <c r="E22" s="87">
        <v>1.4204015417115279</v>
      </c>
      <c r="F22" s="70"/>
      <c r="G22" s="74"/>
    </row>
    <row r="23" spans="1:7">
      <c r="A23" s="71" t="s">
        <v>71</v>
      </c>
      <c r="B23" s="86">
        <v>7093.29</v>
      </c>
      <c r="C23" s="86"/>
      <c r="D23" s="86">
        <v>7093.29</v>
      </c>
      <c r="E23" s="87">
        <v>0.36472394913279976</v>
      </c>
      <c r="F23" s="70"/>
      <c r="G23" s="74"/>
    </row>
    <row r="24" spans="1:7">
      <c r="A24" s="71" t="s">
        <v>72</v>
      </c>
      <c r="B24" s="86">
        <v>5278.3</v>
      </c>
      <c r="C24" s="86"/>
      <c r="D24" s="86">
        <v>5278.3</v>
      </c>
      <c r="E24" s="87">
        <v>0.27140049549752748</v>
      </c>
      <c r="F24" s="70"/>
      <c r="G24" s="74"/>
    </row>
    <row r="25" spans="1:7">
      <c r="A25" s="71" t="s">
        <v>73</v>
      </c>
      <c r="B25" s="86">
        <v>5050.2</v>
      </c>
      <c r="C25" s="86"/>
      <c r="D25" s="86">
        <v>5050.2</v>
      </c>
      <c r="E25" s="87">
        <v>0.25967201226940745</v>
      </c>
      <c r="F25" s="70"/>
      <c r="G25" s="74"/>
    </row>
    <row r="26" spans="1:7">
      <c r="A26" s="71" t="s">
        <v>66</v>
      </c>
      <c r="B26" s="86">
        <v>4348.72</v>
      </c>
      <c r="C26" s="86"/>
      <c r="D26" s="86">
        <v>4348.72</v>
      </c>
      <c r="E26" s="87">
        <v>0.22360319852604207</v>
      </c>
      <c r="F26" s="70"/>
      <c r="G26" s="74"/>
    </row>
    <row r="27" spans="1:7">
      <c r="A27" s="71" t="s">
        <v>74</v>
      </c>
      <c r="B27" s="86">
        <v>3671.3347199999998</v>
      </c>
      <c r="C27" s="86"/>
      <c r="D27" s="86">
        <v>3671.3347199999998</v>
      </c>
      <c r="E27" s="87">
        <v>0.18877329104925381</v>
      </c>
      <c r="F27" s="70"/>
      <c r="G27" s="74"/>
    </row>
    <row r="28" spans="1:7">
      <c r="A28" s="71" t="s">
        <v>75</v>
      </c>
      <c r="B28" s="86">
        <v>3026.7</v>
      </c>
      <c r="C28" s="86"/>
      <c r="D28" s="86">
        <v>3026.7</v>
      </c>
      <c r="E28" s="87">
        <v>0.15562735724046878</v>
      </c>
      <c r="F28" s="70"/>
      <c r="G28" s="74"/>
    </row>
    <row r="29" spans="1:7">
      <c r="A29" s="71" t="s">
        <v>76</v>
      </c>
      <c r="B29" s="86">
        <v>2100.1999999999998</v>
      </c>
      <c r="C29" s="86"/>
      <c r="D29" s="86">
        <v>2100.1999999999998</v>
      </c>
      <c r="E29" s="87">
        <v>0.10798842821436963</v>
      </c>
      <c r="F29" s="70"/>
      <c r="G29" s="74"/>
    </row>
    <row r="30" spans="1:7">
      <c r="A30" s="71" t="s">
        <v>77</v>
      </c>
      <c r="B30" s="86"/>
      <c r="C30" s="86">
        <v>432.06279999999998</v>
      </c>
      <c r="D30" s="86">
        <v>1210.2079028000001</v>
      </c>
      <c r="E30" s="87">
        <v>6.2226668524893169E-2</v>
      </c>
      <c r="F30" s="70"/>
      <c r="G30" s="74"/>
    </row>
    <row r="31" spans="1:7">
      <c r="A31" s="71" t="s">
        <v>78</v>
      </c>
      <c r="B31" s="86">
        <v>969.07821000000001</v>
      </c>
      <c r="C31" s="86"/>
      <c r="D31" s="86">
        <v>969.07821000000001</v>
      </c>
      <c r="E31" s="87">
        <v>4.9828222414386641E-2</v>
      </c>
      <c r="F31" s="70"/>
      <c r="G31" s="74"/>
    </row>
    <row r="32" spans="1:7">
      <c r="A32" s="71" t="s">
        <v>79</v>
      </c>
      <c r="B32" s="86">
        <v>957</v>
      </c>
      <c r="C32" s="86"/>
      <c r="D32" s="86">
        <v>957</v>
      </c>
      <c r="E32" s="87">
        <v>4.9207183030735992E-2</v>
      </c>
      <c r="F32" s="70"/>
      <c r="G32" s="74"/>
    </row>
    <row r="33" spans="1:7">
      <c r="A33" s="71" t="s">
        <v>80</v>
      </c>
      <c r="B33" s="86"/>
      <c r="C33" s="86">
        <v>227.59791999999999</v>
      </c>
      <c r="D33" s="86">
        <v>637.50177392000001</v>
      </c>
      <c r="E33" s="87">
        <v>3.2779170816823737E-2</v>
      </c>
      <c r="F33" s="70"/>
      <c r="G33" s="74"/>
    </row>
    <row r="34" spans="1:7">
      <c r="A34" s="71"/>
      <c r="B34" s="85"/>
      <c r="C34" s="85"/>
      <c r="D34" s="85"/>
      <c r="E34" s="88"/>
    </row>
    <row r="35" spans="1:7">
      <c r="A35" s="89" t="s">
        <v>81</v>
      </c>
      <c r="B35" s="90"/>
      <c r="C35" s="80">
        <f>SUM(C36:C37)</f>
        <v>76116.099040000001</v>
      </c>
      <c r="D35" s="80">
        <f>SUM(D36:D37)</f>
        <v>213201.19340000002</v>
      </c>
      <c r="E35" s="81">
        <f>SUM(E36:E37)</f>
        <v>10.962419734650771</v>
      </c>
    </row>
    <row r="36" spans="1:7">
      <c r="A36" s="71" t="s">
        <v>75</v>
      </c>
      <c r="B36" s="75"/>
      <c r="C36" s="91">
        <v>61305.370589999999</v>
      </c>
      <c r="D36" s="86">
        <v>171716.34301000001</v>
      </c>
      <c r="E36" s="73">
        <v>8.8293437637712806</v>
      </c>
      <c r="F36" s="70"/>
      <c r="G36" s="74"/>
    </row>
    <row r="37" spans="1:7">
      <c r="A37" s="71" t="s">
        <v>82</v>
      </c>
      <c r="B37" s="75"/>
      <c r="C37" s="91">
        <v>14810.728450000001</v>
      </c>
      <c r="D37" s="86">
        <v>41484.85039</v>
      </c>
      <c r="E37" s="73">
        <v>2.13307597087949</v>
      </c>
      <c r="F37" s="70"/>
      <c r="G37" s="74"/>
    </row>
    <row r="38" spans="1:7">
      <c r="A38" s="92"/>
      <c r="B38" s="85"/>
      <c r="C38" s="85"/>
      <c r="D38" s="85"/>
      <c r="E38" s="88"/>
    </row>
    <row r="39" spans="1:7">
      <c r="A39" s="71"/>
      <c r="B39" s="93"/>
      <c r="C39" s="94"/>
      <c r="D39" s="95"/>
      <c r="E39" s="96"/>
    </row>
    <row r="40" spans="1:7">
      <c r="A40" s="97" t="s">
        <v>3</v>
      </c>
      <c r="B40" s="98">
        <f>+B13+B7</f>
        <v>1726677.86708</v>
      </c>
      <c r="C40" s="98">
        <f t="shared" ref="C40:E40" si="0">+C13+C7</f>
        <v>77886.520699999994</v>
      </c>
      <c r="D40" s="98">
        <f t="shared" si="0"/>
        <v>1944838.0115486202</v>
      </c>
      <c r="E40" s="99">
        <f t="shared" si="0"/>
        <v>99.999956089009459</v>
      </c>
      <c r="F40" s="70"/>
      <c r="G40" s="100"/>
    </row>
    <row r="41" spans="1:7">
      <c r="A41" s="101" t="s">
        <v>47</v>
      </c>
      <c r="B41" s="102">
        <v>2.8010000000000002</v>
      </c>
      <c r="C41" s="103"/>
      <c r="D41" s="103"/>
      <c r="E41" s="104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25" workbookViewId="0">
      <selection activeCell="G36" sqref="G36"/>
    </sheetView>
  </sheetViews>
  <sheetFormatPr baseColWidth="10" defaultRowHeight="15"/>
  <cols>
    <col min="1" max="1" width="37.5703125" customWidth="1"/>
    <col min="2" max="2" width="17.42578125" customWidth="1"/>
    <col min="3" max="3" width="16.28515625" customWidth="1"/>
  </cols>
  <sheetData>
    <row r="1" spans="1:5" ht="15.75">
      <c r="A1" s="112" t="s">
        <v>83</v>
      </c>
      <c r="B1" s="112"/>
      <c r="C1" s="112"/>
      <c r="D1" s="112"/>
      <c r="E1" s="112"/>
    </row>
    <row r="2" spans="1:5">
      <c r="A2" s="113" t="s">
        <v>35</v>
      </c>
      <c r="B2" s="113"/>
      <c r="C2" s="113"/>
      <c r="D2" s="113"/>
      <c r="E2" s="113"/>
    </row>
    <row r="3" spans="1:5">
      <c r="A3" s="114"/>
      <c r="B3" s="114"/>
      <c r="C3" s="114"/>
      <c r="D3" s="114"/>
      <c r="E3" s="114"/>
    </row>
    <row r="4" spans="1:5" ht="45">
      <c r="A4" s="59"/>
      <c r="B4" s="60" t="s">
        <v>1</v>
      </c>
      <c r="C4" s="61" t="s">
        <v>2</v>
      </c>
      <c r="D4" s="115" t="s">
        <v>3</v>
      </c>
      <c r="E4" s="116"/>
    </row>
    <row r="5" spans="1:5">
      <c r="A5" s="62" t="s">
        <v>4</v>
      </c>
      <c r="B5" s="63"/>
      <c r="C5" s="63"/>
      <c r="D5" s="117" t="s">
        <v>30</v>
      </c>
      <c r="E5" s="64"/>
    </row>
    <row r="6" spans="1:5">
      <c r="A6" s="65"/>
      <c r="B6" s="66" t="s">
        <v>5</v>
      </c>
      <c r="C6" s="66" t="s">
        <v>6</v>
      </c>
      <c r="D6" s="118"/>
      <c r="E6" s="66" t="s">
        <v>7</v>
      </c>
    </row>
    <row r="7" spans="1:5">
      <c r="A7" s="67" t="s">
        <v>8</v>
      </c>
      <c r="B7" s="68">
        <v>1626476</v>
      </c>
      <c r="C7" s="68">
        <v>428</v>
      </c>
      <c r="D7" s="68">
        <v>1627672.26</v>
      </c>
      <c r="E7" s="69">
        <v>83.502876688138898</v>
      </c>
    </row>
    <row r="8" spans="1:5">
      <c r="A8" s="71" t="s">
        <v>27</v>
      </c>
      <c r="B8" s="72">
        <v>873956</v>
      </c>
      <c r="C8" s="72"/>
      <c r="D8" s="72">
        <v>873956</v>
      </c>
      <c r="E8" s="73">
        <v>44.835709185618924</v>
      </c>
    </row>
    <row r="9" spans="1:5">
      <c r="A9" s="71" t="s">
        <v>9</v>
      </c>
      <c r="B9" s="72">
        <v>744990</v>
      </c>
      <c r="C9" s="72"/>
      <c r="D9" s="72">
        <v>744990</v>
      </c>
      <c r="E9" s="73">
        <v>38.219492727544917</v>
      </c>
    </row>
    <row r="10" spans="1:5">
      <c r="A10" s="71" t="s">
        <v>10</v>
      </c>
      <c r="B10" s="72">
        <v>7529</v>
      </c>
      <c r="C10" s="72">
        <v>428</v>
      </c>
      <c r="D10" s="72">
        <v>8725.26</v>
      </c>
      <c r="E10" s="73">
        <v>0.44762347295391697</v>
      </c>
    </row>
    <row r="11" spans="1:5">
      <c r="A11" s="71" t="s">
        <v>11</v>
      </c>
      <c r="B11" s="72">
        <v>1</v>
      </c>
      <c r="C11" s="72"/>
      <c r="D11" s="72">
        <v>1</v>
      </c>
      <c r="E11" s="73">
        <v>5.130202113792792E-5</v>
      </c>
    </row>
    <row r="12" spans="1:5">
      <c r="A12" s="71"/>
      <c r="B12" s="75"/>
      <c r="C12" s="75"/>
      <c r="D12" s="75"/>
      <c r="E12" s="76"/>
    </row>
    <row r="13" spans="1:5">
      <c r="A13" s="67" t="s">
        <v>33</v>
      </c>
      <c r="B13" s="68">
        <v>107027</v>
      </c>
      <c r="C13" s="68">
        <v>76759.099040000001</v>
      </c>
      <c r="D13" s="68">
        <v>321568.68181679997</v>
      </c>
      <c r="E13" s="119">
        <v>16.497123311861088</v>
      </c>
    </row>
    <row r="14" spans="1:5">
      <c r="A14" s="71"/>
      <c r="B14" s="75"/>
      <c r="C14" s="75"/>
      <c r="D14" s="75"/>
      <c r="E14" s="78"/>
    </row>
    <row r="15" spans="1:5">
      <c r="A15" s="83" t="s">
        <v>68</v>
      </c>
      <c r="B15" s="80">
        <v>48007</v>
      </c>
      <c r="C15" s="72"/>
      <c r="D15" s="80">
        <v>48007</v>
      </c>
      <c r="E15" s="81">
        <v>2.4628561287685051</v>
      </c>
    </row>
    <row r="16" spans="1:5">
      <c r="A16" s="71"/>
      <c r="B16" s="75"/>
      <c r="C16" s="84"/>
      <c r="D16" s="85"/>
      <c r="E16" s="76"/>
    </row>
    <row r="17" spans="1:5" ht="29.25">
      <c r="A17" s="79" t="s">
        <v>69</v>
      </c>
      <c r="B17" s="80">
        <v>59020</v>
      </c>
      <c r="C17" s="80">
        <v>643</v>
      </c>
      <c r="D17" s="80">
        <v>60817.184999999998</v>
      </c>
      <c r="E17" s="81">
        <v>3.1200445104192731</v>
      </c>
    </row>
    <row r="18" spans="1:5">
      <c r="A18" s="71" t="s">
        <v>70</v>
      </c>
      <c r="B18" s="86">
        <v>27527</v>
      </c>
      <c r="C18" s="86"/>
      <c r="D18" s="86">
        <v>27527</v>
      </c>
      <c r="E18" s="87">
        <v>1.4121907358637416</v>
      </c>
    </row>
    <row r="19" spans="1:5">
      <c r="A19" s="71" t="s">
        <v>71</v>
      </c>
      <c r="B19" s="86">
        <v>7086</v>
      </c>
      <c r="C19" s="86"/>
      <c r="D19" s="86">
        <v>7086</v>
      </c>
      <c r="E19" s="87">
        <v>0.36352612178335719</v>
      </c>
    </row>
    <row r="20" spans="1:5">
      <c r="A20" s="71" t="s">
        <v>72</v>
      </c>
      <c r="B20" s="86">
        <v>5269</v>
      </c>
      <c r="C20" s="86"/>
      <c r="D20" s="86">
        <v>5269</v>
      </c>
      <c r="E20" s="87">
        <v>0.27031034937574216</v>
      </c>
    </row>
    <row r="21" spans="1:5">
      <c r="A21" s="71" t="s">
        <v>73</v>
      </c>
      <c r="B21" s="86">
        <v>5045</v>
      </c>
      <c r="C21" s="86"/>
      <c r="D21" s="86">
        <v>5045</v>
      </c>
      <c r="E21" s="87">
        <v>0.25881869664084634</v>
      </c>
    </row>
    <row r="22" spans="1:5">
      <c r="A22" s="71" t="s">
        <v>66</v>
      </c>
      <c r="B22" s="86">
        <v>4332</v>
      </c>
      <c r="C22" s="86"/>
      <c r="D22" s="86">
        <v>4332</v>
      </c>
      <c r="E22" s="87">
        <v>0.22224035556950372</v>
      </c>
    </row>
    <row r="23" spans="1:5">
      <c r="A23" s="71" t="s">
        <v>74</v>
      </c>
      <c r="B23" s="86">
        <v>3671</v>
      </c>
      <c r="C23" s="86"/>
      <c r="D23" s="86">
        <v>3671</v>
      </c>
      <c r="E23" s="87">
        <v>0.18832971959733336</v>
      </c>
    </row>
    <row r="24" spans="1:5">
      <c r="A24" s="71" t="s">
        <v>75</v>
      </c>
      <c r="B24" s="86">
        <v>3024</v>
      </c>
      <c r="C24" s="86"/>
      <c r="D24" s="86">
        <v>3024</v>
      </c>
      <c r="E24" s="87">
        <v>0.15513731192109401</v>
      </c>
    </row>
    <row r="25" spans="1:5">
      <c r="A25" s="71" t="s">
        <v>76</v>
      </c>
      <c r="B25" s="86">
        <v>2096</v>
      </c>
      <c r="C25" s="86"/>
      <c r="D25" s="86">
        <v>2096</v>
      </c>
      <c r="E25" s="87">
        <v>0.10752903630509691</v>
      </c>
    </row>
    <row r="26" spans="1:5">
      <c r="A26" s="71" t="s">
        <v>77</v>
      </c>
      <c r="B26" s="86"/>
      <c r="C26" s="86">
        <v>421</v>
      </c>
      <c r="D26" s="86">
        <v>1176.6949999999999</v>
      </c>
      <c r="E26" s="87">
        <v>6.0366831762894084E-2</v>
      </c>
    </row>
    <row r="27" spans="1:5">
      <c r="A27" s="71" t="s">
        <v>78</v>
      </c>
      <c r="B27" s="86">
        <v>970</v>
      </c>
      <c r="C27" s="86"/>
      <c r="D27" s="86">
        <v>970</v>
      </c>
      <c r="E27" s="87">
        <v>4.9762960503790074E-2</v>
      </c>
    </row>
    <row r="28" spans="1:5">
      <c r="A28" s="71" t="s">
        <v>80</v>
      </c>
      <c r="B28" s="86"/>
      <c r="C28" s="86">
        <v>222</v>
      </c>
      <c r="D28" s="86">
        <v>620.49</v>
      </c>
      <c r="E28" s="87">
        <v>3.1832391095872895E-2</v>
      </c>
    </row>
    <row r="29" spans="1:5">
      <c r="A29" s="71"/>
      <c r="B29" s="85"/>
      <c r="C29" s="85"/>
      <c r="D29" s="85"/>
      <c r="E29" s="88"/>
    </row>
    <row r="30" spans="1:5">
      <c r="A30" s="89" t="s">
        <v>81</v>
      </c>
      <c r="B30" s="90"/>
      <c r="C30" s="80">
        <v>76116.099040000001</v>
      </c>
      <c r="D30" s="80">
        <v>212744.49681679998</v>
      </c>
      <c r="E30" s="81">
        <v>10.914222672673311</v>
      </c>
    </row>
    <row r="31" spans="1:5">
      <c r="A31" s="71" t="s">
        <v>75</v>
      </c>
      <c r="B31" s="75"/>
      <c r="C31" s="91">
        <v>61305.370589999999</v>
      </c>
      <c r="D31" s="86">
        <v>171348.51079904998</v>
      </c>
      <c r="E31" s="73">
        <v>8.7905249229653322</v>
      </c>
    </row>
    <row r="32" spans="1:5">
      <c r="A32" s="71" t="s">
        <v>82</v>
      </c>
      <c r="B32" s="75"/>
      <c r="C32" s="91">
        <v>14810.728450000001</v>
      </c>
      <c r="D32" s="86">
        <v>41395.986017750001</v>
      </c>
      <c r="E32" s="73">
        <v>2.1236977497079788</v>
      </c>
    </row>
    <row r="33" spans="1:5">
      <c r="A33" s="92"/>
      <c r="B33" s="85"/>
      <c r="C33" s="85"/>
      <c r="D33" s="85"/>
      <c r="E33" s="88"/>
    </row>
    <row r="34" spans="1:5">
      <c r="A34" s="71"/>
      <c r="B34" s="93"/>
      <c r="C34" s="94"/>
      <c r="D34" s="95"/>
      <c r="E34" s="96"/>
    </row>
    <row r="35" spans="1:5">
      <c r="A35" s="97" t="s">
        <v>3</v>
      </c>
      <c r="B35" s="98">
        <v>1733503</v>
      </c>
      <c r="C35" s="98">
        <v>77187.099040000001</v>
      </c>
      <c r="D35" s="98">
        <v>1949240.9418168</v>
      </c>
      <c r="E35" s="99">
        <v>99.999999999999986</v>
      </c>
    </row>
    <row r="36" spans="1:5">
      <c r="A36" s="101" t="s">
        <v>47</v>
      </c>
      <c r="B36" s="102">
        <v>2.7949999999999999</v>
      </c>
      <c r="C36" s="103"/>
      <c r="D36" s="103"/>
      <c r="E36" s="104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J15" sqref="J15"/>
    </sheetView>
  </sheetViews>
  <sheetFormatPr baseColWidth="10" defaultRowHeight="15"/>
  <cols>
    <col min="1" max="1" width="39" customWidth="1"/>
    <col min="2" max="2" width="14.85546875" customWidth="1"/>
    <col min="3" max="3" width="15.42578125" customWidth="1"/>
    <col min="6" max="6" width="12.5703125" bestFit="1" customWidth="1"/>
  </cols>
  <sheetData>
    <row r="1" spans="1:6" ht="15.75">
      <c r="A1" s="107" t="s">
        <v>0</v>
      </c>
      <c r="B1" s="107"/>
      <c r="C1" s="107"/>
      <c r="D1" s="107"/>
      <c r="E1" s="107"/>
    </row>
    <row r="2" spans="1:6" ht="15.75">
      <c r="A2" s="107" t="s">
        <v>38</v>
      </c>
      <c r="B2" s="107"/>
      <c r="C2" s="107"/>
      <c r="D2" s="107"/>
      <c r="E2" s="107"/>
    </row>
    <row r="3" spans="1:6">
      <c r="A3" s="108" t="s">
        <v>35</v>
      </c>
      <c r="B3" s="108"/>
      <c r="C3" s="108"/>
      <c r="D3" s="108"/>
      <c r="E3" s="108"/>
    </row>
    <row r="4" spans="1:6">
      <c r="A4" s="109"/>
      <c r="B4" s="109"/>
      <c r="C4" s="109"/>
      <c r="D4" s="109"/>
      <c r="E4" s="109"/>
    </row>
    <row r="5" spans="1:6" ht="33.75" customHeight="1">
      <c r="A5" s="16"/>
      <c r="B5" s="17" t="s">
        <v>1</v>
      </c>
      <c r="C5" s="17" t="s">
        <v>2</v>
      </c>
      <c r="D5" s="110" t="s">
        <v>3</v>
      </c>
      <c r="E5" s="111"/>
    </row>
    <row r="6" spans="1:6">
      <c r="A6" s="18" t="s">
        <v>4</v>
      </c>
      <c r="B6" s="19"/>
      <c r="C6" s="20"/>
      <c r="D6" s="105" t="s">
        <v>30</v>
      </c>
      <c r="E6" s="21"/>
    </row>
    <row r="7" spans="1:6">
      <c r="A7" s="22"/>
      <c r="B7" s="23" t="s">
        <v>5</v>
      </c>
      <c r="C7" s="24" t="s">
        <v>6</v>
      </c>
      <c r="D7" s="106"/>
      <c r="E7" s="24" t="s">
        <v>7</v>
      </c>
    </row>
    <row r="8" spans="1:6">
      <c r="A8" s="25"/>
      <c r="B8" s="19"/>
      <c r="C8" s="20"/>
      <c r="D8" s="19"/>
      <c r="E8" s="26"/>
    </row>
    <row r="9" spans="1:6">
      <c r="A9" s="27" t="s">
        <v>8</v>
      </c>
      <c r="B9" s="15">
        <v>1403575.0099299999</v>
      </c>
      <c r="C9" s="15">
        <v>35.40119</v>
      </c>
      <c r="D9" s="15">
        <v>1403666.5220061499</v>
      </c>
      <c r="E9" s="14">
        <v>84.177754459584946</v>
      </c>
      <c r="F9" s="11"/>
    </row>
    <row r="10" spans="1:6">
      <c r="A10" s="28" t="s">
        <v>27</v>
      </c>
      <c r="B10" s="1">
        <v>852509.67500000005</v>
      </c>
      <c r="C10" s="2"/>
      <c r="D10" s="1">
        <v>852509.67500000005</v>
      </c>
      <c r="E10" s="29">
        <v>51.124928158866602</v>
      </c>
      <c r="F10" s="11"/>
    </row>
    <row r="11" spans="1:6">
      <c r="A11" s="28" t="s">
        <v>9</v>
      </c>
      <c r="B11" s="1">
        <v>551059</v>
      </c>
      <c r="C11" s="2"/>
      <c r="D11" s="1">
        <v>551059</v>
      </c>
      <c r="E11" s="29">
        <v>33.046958424603062</v>
      </c>
      <c r="F11" s="11"/>
    </row>
    <row r="12" spans="1:6">
      <c r="A12" s="28" t="s">
        <v>10</v>
      </c>
      <c r="B12" s="1">
        <v>5.3349299999999999</v>
      </c>
      <c r="C12" s="2">
        <v>35.40119</v>
      </c>
      <c r="D12" s="1">
        <v>96.847006149999999</v>
      </c>
      <c r="E12" s="29">
        <v>5.8079062056627818E-3</v>
      </c>
      <c r="F12" s="11"/>
    </row>
    <row r="13" spans="1:6">
      <c r="A13" s="28" t="s">
        <v>11</v>
      </c>
      <c r="B13" s="1">
        <v>1</v>
      </c>
      <c r="C13" s="2"/>
      <c r="D13" s="1">
        <v>1</v>
      </c>
      <c r="E13" s="29">
        <v>5.9969909618757813E-5</v>
      </c>
      <c r="F13" s="11"/>
    </row>
    <row r="14" spans="1:6">
      <c r="A14" s="28"/>
      <c r="B14" s="1"/>
      <c r="C14" s="2"/>
      <c r="D14" s="1"/>
      <c r="E14" s="30"/>
      <c r="F14" s="11"/>
    </row>
    <row r="15" spans="1:6">
      <c r="A15" s="27" t="s">
        <v>33</v>
      </c>
      <c r="B15" s="15">
        <v>44746.605499800004</v>
      </c>
      <c r="C15" s="15">
        <v>84754.275619139997</v>
      </c>
      <c r="D15" s="15">
        <v>263836.40797527687</v>
      </c>
      <c r="E15" s="14">
        <v>15.8</v>
      </c>
      <c r="F15" s="11"/>
    </row>
    <row r="16" spans="1:6" ht="15.75" customHeight="1">
      <c r="A16" s="28"/>
      <c r="B16" s="1"/>
      <c r="C16" s="2"/>
      <c r="D16" s="1"/>
      <c r="E16" s="30"/>
      <c r="F16" s="11"/>
    </row>
    <row r="17" spans="1:7" ht="17.25" customHeight="1">
      <c r="A17" s="31" t="s">
        <v>32</v>
      </c>
      <c r="B17" s="13">
        <v>10231.22847</v>
      </c>
      <c r="C17" s="13">
        <v>1990.13256</v>
      </c>
      <c r="D17" s="13">
        <v>15375.721137600001</v>
      </c>
      <c r="E17" s="12">
        <v>1</v>
      </c>
      <c r="F17" s="11"/>
    </row>
    <row r="18" spans="1:7">
      <c r="A18" s="32" t="s">
        <v>36</v>
      </c>
      <c r="B18" s="1">
        <v>3982.4548199999999</v>
      </c>
      <c r="C18" s="2"/>
      <c r="D18" s="1">
        <v>3982.4548199999999</v>
      </c>
      <c r="E18" s="29">
        <v>0.2388274556161864</v>
      </c>
      <c r="F18" s="11"/>
    </row>
    <row r="19" spans="1:7">
      <c r="A19" s="32" t="s">
        <v>18</v>
      </c>
      <c r="B19" s="1"/>
      <c r="C19" s="2">
        <v>1011.44256</v>
      </c>
      <c r="D19" s="1">
        <v>2614.5790176</v>
      </c>
      <c r="E19" s="29">
        <v>0.15679606737657259</v>
      </c>
      <c r="F19" s="11"/>
    </row>
    <row r="20" spans="1:7">
      <c r="A20" s="32" t="s">
        <v>12</v>
      </c>
      <c r="B20" s="1"/>
      <c r="C20" s="2">
        <v>978.69</v>
      </c>
      <c r="D20" s="1">
        <v>2529.91365</v>
      </c>
      <c r="E20" s="29">
        <v>0.1517186929337617</v>
      </c>
      <c r="F20" s="11"/>
    </row>
    <row r="21" spans="1:7">
      <c r="A21" s="32" t="s">
        <v>31</v>
      </c>
      <c r="B21" s="1">
        <v>6248.7736500000001</v>
      </c>
      <c r="C21" s="4"/>
      <c r="D21" s="1">
        <v>6248.7736500000001</v>
      </c>
      <c r="E21" s="29">
        <v>0.4</v>
      </c>
      <c r="F21" s="11"/>
    </row>
    <row r="22" spans="1:7">
      <c r="A22" s="28"/>
      <c r="B22" s="1"/>
      <c r="C22" s="33"/>
      <c r="D22" s="1"/>
      <c r="E22" s="30"/>
      <c r="F22" s="11"/>
    </row>
    <row r="23" spans="1:7">
      <c r="A23" s="31" t="s">
        <v>13</v>
      </c>
      <c r="B23" s="13">
        <v>34515.377029800002</v>
      </c>
      <c r="C23" s="13">
        <v>1254.2560891399999</v>
      </c>
      <c r="D23" s="13">
        <v>37757.629020226894</v>
      </c>
      <c r="E23" s="12">
        <v>1.3</v>
      </c>
      <c r="F23" s="11"/>
      <c r="G23" s="40"/>
    </row>
    <row r="24" spans="1:7">
      <c r="A24" s="32" t="s">
        <v>17</v>
      </c>
      <c r="B24" s="1">
        <v>10716.2428648</v>
      </c>
      <c r="C24" s="2">
        <v>0</v>
      </c>
      <c r="D24" s="1">
        <v>10716.2428648</v>
      </c>
      <c r="E24" s="29">
        <v>0.6426521160547144</v>
      </c>
      <c r="F24" s="11"/>
    </row>
    <row r="25" spans="1:7">
      <c r="A25" s="32" t="s">
        <v>16</v>
      </c>
      <c r="B25" s="1">
        <v>5394.35</v>
      </c>
      <c r="C25" s="2">
        <v>0</v>
      </c>
      <c r="D25" s="1">
        <v>5394.35</v>
      </c>
      <c r="E25" s="29">
        <v>0.32349868195194625</v>
      </c>
      <c r="F25" s="11"/>
    </row>
    <row r="26" spans="1:7">
      <c r="A26" s="32" t="s">
        <v>19</v>
      </c>
      <c r="B26" s="1">
        <v>5393</v>
      </c>
      <c r="C26" s="2">
        <v>0</v>
      </c>
      <c r="D26" s="1">
        <v>5393</v>
      </c>
      <c r="E26" s="29">
        <v>0.3234177225739609</v>
      </c>
      <c r="F26" s="11"/>
    </row>
    <row r="27" spans="1:7">
      <c r="A27" s="32" t="s">
        <v>14</v>
      </c>
      <c r="B27" s="1">
        <v>4832.4480000000003</v>
      </c>
      <c r="C27" s="2">
        <v>0</v>
      </c>
      <c r="D27" s="1">
        <v>4832.4480000000003</v>
      </c>
      <c r="E27" s="29">
        <v>0.289801469797347</v>
      </c>
      <c r="F27" s="11"/>
    </row>
    <row r="28" spans="1:7">
      <c r="A28" s="32" t="s">
        <v>21</v>
      </c>
      <c r="B28" s="1">
        <v>3226.23</v>
      </c>
      <c r="C28" s="2">
        <v>0</v>
      </c>
      <c r="D28" s="1">
        <v>3226.23</v>
      </c>
      <c r="E28" s="29">
        <v>0.19347672150932502</v>
      </c>
      <c r="F28" s="11"/>
    </row>
    <row r="29" spans="1:7">
      <c r="A29" s="32" t="s">
        <v>15</v>
      </c>
      <c r="B29" s="1">
        <v>2050.7400000000002</v>
      </c>
      <c r="C29" s="2">
        <v>0</v>
      </c>
      <c r="D29" s="1">
        <v>2050.7400000000002</v>
      </c>
      <c r="E29" s="29">
        <v>0.12298269245157141</v>
      </c>
      <c r="F29" s="11"/>
    </row>
    <row r="30" spans="1:7">
      <c r="A30" s="32" t="s">
        <v>20</v>
      </c>
      <c r="B30" s="1">
        <v>0</v>
      </c>
      <c r="C30" s="2">
        <v>561.56813999999997</v>
      </c>
      <c r="D30" s="1">
        <v>1451.6536418999999</v>
      </c>
      <c r="E30" s="29">
        <v>8.7055537702483615E-2</v>
      </c>
      <c r="F30" s="11"/>
    </row>
    <row r="31" spans="1:7">
      <c r="A31" s="32" t="s">
        <v>22</v>
      </c>
      <c r="B31" s="1">
        <v>1367.6677650000001</v>
      </c>
      <c r="C31" s="2">
        <v>0</v>
      </c>
      <c r="D31" s="1">
        <v>1367.6677650000001</v>
      </c>
      <c r="E31" s="29">
        <v>8.2018912255538506E-2</v>
      </c>
      <c r="F31" s="11"/>
    </row>
    <row r="32" spans="1:7">
      <c r="A32" s="32" t="s">
        <v>12</v>
      </c>
      <c r="B32" s="1">
        <v>1534.6984000000002</v>
      </c>
      <c r="C32" s="2">
        <v>0</v>
      </c>
      <c r="D32" s="1">
        <v>1534.6984000000002</v>
      </c>
      <c r="E32" s="29">
        <v>9.2035724340052236E-2</v>
      </c>
      <c r="F32" s="11"/>
    </row>
    <row r="33" spans="1:6">
      <c r="A33" s="32" t="s">
        <v>23</v>
      </c>
      <c r="B33" s="1">
        <v>0</v>
      </c>
      <c r="C33" s="2">
        <v>289.13162999999997</v>
      </c>
      <c r="D33" s="1">
        <v>747.40526354999997</v>
      </c>
      <c r="E33" s="29">
        <v>4.482182610367736E-2</v>
      </c>
      <c r="F33" s="11"/>
    </row>
    <row r="34" spans="1:6">
      <c r="A34" s="32" t="s">
        <v>24</v>
      </c>
      <c r="B34" s="1">
        <v>0</v>
      </c>
      <c r="C34" s="2">
        <v>204.488</v>
      </c>
      <c r="D34" s="1">
        <v>528.60148000000004</v>
      </c>
      <c r="E34" s="29">
        <v>3.1700182979941614E-2</v>
      </c>
      <c r="F34" s="11"/>
    </row>
    <row r="35" spans="1:6">
      <c r="A35" s="32" t="s">
        <v>25</v>
      </c>
      <c r="B35" s="1">
        <v>0</v>
      </c>
      <c r="C35" s="2">
        <v>98.59189914000001</v>
      </c>
      <c r="D35" s="1">
        <v>254.86005927690002</v>
      </c>
      <c r="E35" s="29">
        <v>1.5283934720266953E-2</v>
      </c>
      <c r="F35" s="11"/>
    </row>
    <row r="36" spans="1:6">
      <c r="A36" s="32" t="s">
        <v>18</v>
      </c>
      <c r="B36" s="1">
        <v>0</v>
      </c>
      <c r="C36" s="2">
        <v>100.47642</v>
      </c>
      <c r="D36" s="1">
        <v>259.73154570000003</v>
      </c>
      <c r="E36" s="29">
        <v>1.5576077320769266E-2</v>
      </c>
      <c r="F36" s="11"/>
    </row>
    <row r="37" spans="1:6">
      <c r="A37" s="32"/>
      <c r="B37" s="1"/>
      <c r="C37" s="4"/>
      <c r="D37" s="5"/>
      <c r="E37" s="3"/>
      <c r="F37" s="11"/>
    </row>
    <row r="38" spans="1:6">
      <c r="A38" s="34" t="s">
        <v>26</v>
      </c>
      <c r="B38" s="13"/>
      <c r="C38" s="13">
        <v>81509.886969999992</v>
      </c>
      <c r="D38" s="13">
        <v>210703.05781745</v>
      </c>
      <c r="E38" s="12">
        <v>12.680203332232606</v>
      </c>
      <c r="F38" s="11"/>
    </row>
    <row r="39" spans="1:6">
      <c r="A39" s="32" t="s">
        <v>28</v>
      </c>
      <c r="B39" s="1"/>
      <c r="C39" s="4">
        <v>66758.165439999997</v>
      </c>
      <c r="D39" s="1">
        <v>172569.8576624</v>
      </c>
      <c r="E39" s="29">
        <v>10.348998766936027</v>
      </c>
      <c r="F39" s="11"/>
    </row>
    <row r="40" spans="1:6">
      <c r="A40" s="32" t="s">
        <v>29</v>
      </c>
      <c r="B40" s="1"/>
      <c r="C40" s="4">
        <v>14751.721529999999</v>
      </c>
      <c r="D40" s="1">
        <v>38133.200155049999</v>
      </c>
      <c r="E40" s="29">
        <v>2.2868445667723498</v>
      </c>
      <c r="F40" s="11"/>
    </row>
    <row r="41" spans="1:6">
      <c r="A41" s="32"/>
      <c r="B41" s="6"/>
      <c r="C41" s="7"/>
      <c r="D41" s="8"/>
      <c r="E41" s="35"/>
    </row>
    <row r="42" spans="1:6">
      <c r="A42" s="36" t="s">
        <v>3</v>
      </c>
      <c r="B42" s="9">
        <v>1448321.6154298</v>
      </c>
      <c r="C42" s="9">
        <v>84789.676809140001</v>
      </c>
      <c r="D42" s="9">
        <v>1667502.9299814268</v>
      </c>
      <c r="E42" s="10">
        <v>100</v>
      </c>
    </row>
    <row r="43" spans="1:6">
      <c r="A43" s="37" t="s">
        <v>41</v>
      </c>
      <c r="B43" s="38"/>
      <c r="C43" s="39"/>
      <c r="D43" s="39"/>
      <c r="E43" s="38"/>
    </row>
  </sheetData>
  <mergeCells count="6">
    <mergeCell ref="D6:D7"/>
    <mergeCell ref="A1:E1"/>
    <mergeCell ref="A2:E2"/>
    <mergeCell ref="A3:E3"/>
    <mergeCell ref="A4:E4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topLeftCell="A28" workbookViewId="0">
      <selection activeCell="D47" sqref="D47"/>
    </sheetView>
  </sheetViews>
  <sheetFormatPr baseColWidth="10" defaultRowHeight="15"/>
  <cols>
    <col min="1" max="1" width="43" customWidth="1"/>
    <col min="2" max="3" width="16.5703125" customWidth="1"/>
  </cols>
  <sheetData>
    <row r="1" spans="1:5" ht="15.75">
      <c r="A1" s="107" t="s">
        <v>0</v>
      </c>
      <c r="B1" s="107"/>
      <c r="C1" s="107"/>
      <c r="D1" s="107"/>
      <c r="E1" s="107"/>
    </row>
    <row r="2" spans="1:5" ht="15.75">
      <c r="A2" s="107" t="s">
        <v>34</v>
      </c>
      <c r="B2" s="107"/>
      <c r="C2" s="107"/>
      <c r="D2" s="107"/>
      <c r="E2" s="107"/>
    </row>
    <row r="3" spans="1:5">
      <c r="A3" s="108" t="s">
        <v>35</v>
      </c>
      <c r="B3" s="108"/>
      <c r="C3" s="108"/>
      <c r="D3" s="108"/>
      <c r="E3" s="108"/>
    </row>
    <row r="4" spans="1:5">
      <c r="A4" s="109"/>
      <c r="B4" s="109"/>
      <c r="C4" s="109"/>
      <c r="D4" s="109"/>
      <c r="E4" s="109"/>
    </row>
    <row r="5" spans="1:5" ht="38.25" customHeight="1">
      <c r="A5" s="16"/>
      <c r="B5" s="17" t="s">
        <v>1</v>
      </c>
      <c r="C5" s="17" t="s">
        <v>2</v>
      </c>
      <c r="D5" s="110" t="s">
        <v>3</v>
      </c>
      <c r="E5" s="111"/>
    </row>
    <row r="6" spans="1:5">
      <c r="A6" s="18" t="s">
        <v>4</v>
      </c>
      <c r="B6" s="19"/>
      <c r="C6" s="20"/>
      <c r="D6" s="105" t="s">
        <v>30</v>
      </c>
      <c r="E6" s="21"/>
    </row>
    <row r="7" spans="1:5" ht="13.5" customHeight="1">
      <c r="A7" s="22"/>
      <c r="B7" s="23" t="s">
        <v>5</v>
      </c>
      <c r="C7" s="24" t="s">
        <v>6</v>
      </c>
      <c r="D7" s="106"/>
      <c r="E7" s="24" t="s">
        <v>7</v>
      </c>
    </row>
    <row r="8" spans="1:5">
      <c r="A8" s="25"/>
      <c r="B8" s="19"/>
      <c r="C8" s="20"/>
      <c r="D8" s="19"/>
      <c r="E8" s="26"/>
    </row>
    <row r="9" spans="1:5">
      <c r="A9" s="27" t="s">
        <v>8</v>
      </c>
      <c r="B9" s="15">
        <v>1413326.4540800001</v>
      </c>
      <c r="C9" s="15">
        <v>49.646269999999994</v>
      </c>
      <c r="D9" s="15">
        <v>1413454.9882730301</v>
      </c>
      <c r="E9" s="14">
        <v>84.587667403979069</v>
      </c>
    </row>
    <row r="10" spans="1:5">
      <c r="A10" s="28" t="s">
        <v>27</v>
      </c>
      <c r="B10" s="1">
        <v>854738.68500000006</v>
      </c>
      <c r="C10" s="2"/>
      <c r="D10" s="1">
        <v>854738.68500000006</v>
      </c>
      <c r="E10" s="29">
        <v>51.151506205678018</v>
      </c>
    </row>
    <row r="11" spans="1:5">
      <c r="A11" s="28" t="s">
        <v>9</v>
      </c>
      <c r="B11" s="1">
        <v>551793</v>
      </c>
      <c r="C11" s="2"/>
      <c r="D11" s="1">
        <v>551793</v>
      </c>
      <c r="E11" s="29">
        <v>33.021838790120619</v>
      </c>
    </row>
    <row r="12" spans="1:5">
      <c r="A12" s="28" t="s">
        <v>10</v>
      </c>
      <c r="B12" s="1">
        <v>6793.76908</v>
      </c>
      <c r="C12" s="2">
        <v>49.646269999999994</v>
      </c>
      <c r="D12" s="1">
        <v>6922.3032730300001</v>
      </c>
      <c r="E12" s="29">
        <v>0.41426256356699154</v>
      </c>
    </row>
    <row r="13" spans="1:5">
      <c r="A13" s="28" t="s">
        <v>11</v>
      </c>
      <c r="B13" s="1">
        <v>1</v>
      </c>
      <c r="C13" s="2"/>
      <c r="D13" s="1">
        <v>1</v>
      </c>
      <c r="E13" s="29">
        <v>5.9844613451277228E-5</v>
      </c>
    </row>
    <row r="14" spans="1:5">
      <c r="A14" s="28"/>
      <c r="B14" s="1"/>
      <c r="C14" s="2"/>
      <c r="D14" s="1"/>
      <c r="E14" s="30"/>
    </row>
    <row r="15" spans="1:5">
      <c r="A15" s="27" t="s">
        <v>33</v>
      </c>
      <c r="B15" s="15">
        <v>38136.004484600002</v>
      </c>
      <c r="C15" s="15">
        <v>84744.370098359999</v>
      </c>
      <c r="D15" s="15">
        <v>257539.178669254</v>
      </c>
      <c r="E15" s="14">
        <v>15.41233259602093</v>
      </c>
    </row>
    <row r="16" spans="1:5">
      <c r="A16" s="28"/>
      <c r="B16" s="1"/>
      <c r="C16" s="2"/>
      <c r="D16" s="1"/>
      <c r="E16" s="30"/>
    </row>
    <row r="17" spans="1:5" ht="26.25" customHeight="1">
      <c r="A17" s="31" t="s">
        <v>32</v>
      </c>
      <c r="B17" s="13">
        <v>3978.5076899999999</v>
      </c>
      <c r="C17" s="13">
        <v>2005.13456</v>
      </c>
      <c r="D17" s="13">
        <v>9169.8010658399999</v>
      </c>
      <c r="E17" s="12">
        <v>0.54876320021030478</v>
      </c>
    </row>
    <row r="18" spans="1:5">
      <c r="A18" s="32" t="s">
        <v>36</v>
      </c>
      <c r="B18" s="1">
        <v>3978.5076899999999</v>
      </c>
      <c r="C18" s="2"/>
      <c r="D18" s="1">
        <v>3978.5076899999999</v>
      </c>
      <c r="E18" s="29">
        <v>0.23809225482098392</v>
      </c>
    </row>
    <row r="19" spans="1:5">
      <c r="A19" s="32" t="s">
        <v>18</v>
      </c>
      <c r="B19" s="1"/>
      <c r="C19" s="2">
        <v>1018.92456</v>
      </c>
      <c r="D19" s="1">
        <v>2637.9956858400001</v>
      </c>
      <c r="E19" s="29">
        <v>0.15786983210523176</v>
      </c>
    </row>
    <row r="20" spans="1:5">
      <c r="A20" s="32" t="s">
        <v>12</v>
      </c>
      <c r="B20" s="1"/>
      <c r="C20" s="2">
        <v>986.21</v>
      </c>
      <c r="D20" s="1">
        <v>2553.2976899999999</v>
      </c>
      <c r="E20" s="29">
        <v>0.15280111328408907</v>
      </c>
    </row>
    <row r="21" spans="1:5">
      <c r="A21" s="28"/>
      <c r="B21" s="1"/>
      <c r="C21" s="33"/>
      <c r="D21" s="1"/>
      <c r="E21" s="30"/>
    </row>
    <row r="22" spans="1:5">
      <c r="A22" s="31" t="s">
        <v>13</v>
      </c>
      <c r="B22" s="13">
        <v>34157.496794600003</v>
      </c>
      <c r="C22" s="13">
        <v>1229.3485683600004</v>
      </c>
      <c r="D22" s="13">
        <v>37340.280238084044</v>
      </c>
      <c r="E22" s="12">
        <v>2.2346146370105053</v>
      </c>
    </row>
    <row r="23" spans="1:5">
      <c r="A23" s="32" t="s">
        <v>17</v>
      </c>
      <c r="B23" s="1">
        <v>10662.4426496</v>
      </c>
      <c r="C23" s="2">
        <v>0</v>
      </c>
      <c r="D23" s="1">
        <v>10662.4426496</v>
      </c>
      <c r="E23" s="29">
        <v>0.63808975881172414</v>
      </c>
    </row>
    <row r="24" spans="1:5">
      <c r="A24" s="32" t="s">
        <v>16</v>
      </c>
      <c r="B24" s="1">
        <v>5362.3</v>
      </c>
      <c r="C24" s="2">
        <v>0</v>
      </c>
      <c r="D24" s="1">
        <v>5362.3</v>
      </c>
      <c r="E24" s="29">
        <v>0.3209047707097839</v>
      </c>
    </row>
    <row r="25" spans="1:5">
      <c r="A25" s="32" t="s">
        <v>19</v>
      </c>
      <c r="B25" s="1">
        <v>5361.0999999999995</v>
      </c>
      <c r="C25" s="2">
        <v>0</v>
      </c>
      <c r="D25" s="1">
        <v>5361.0999999999995</v>
      </c>
      <c r="E25" s="29">
        <v>0.3208329571736423</v>
      </c>
    </row>
    <row r="26" spans="1:5">
      <c r="A26" s="32" t="s">
        <v>14</v>
      </c>
      <c r="B26" s="1">
        <v>4810.7039999999997</v>
      </c>
      <c r="C26" s="2">
        <v>0</v>
      </c>
      <c r="D26" s="1">
        <v>4810.7039999999997</v>
      </c>
      <c r="E26" s="29">
        <v>0.28789472130851318</v>
      </c>
    </row>
    <row r="27" spans="1:5">
      <c r="A27" s="32" t="s">
        <v>21</v>
      </c>
      <c r="B27" s="1">
        <v>3207.36</v>
      </c>
      <c r="C27" s="2">
        <v>0</v>
      </c>
      <c r="D27" s="1">
        <v>3207.36</v>
      </c>
      <c r="E27" s="29">
        <v>0.19194321939908854</v>
      </c>
    </row>
    <row r="28" spans="1:5">
      <c r="A28" s="32" t="s">
        <v>15</v>
      </c>
      <c r="B28" s="1">
        <v>2038.68</v>
      </c>
      <c r="C28" s="2">
        <v>0</v>
      </c>
      <c r="D28" s="1">
        <v>2038.68</v>
      </c>
      <c r="E28" s="29">
        <v>0.12200401655084987</v>
      </c>
    </row>
    <row r="29" spans="1:5">
      <c r="A29" s="32" t="s">
        <v>20</v>
      </c>
      <c r="B29" s="1">
        <v>0</v>
      </c>
      <c r="C29" s="2">
        <v>559.95570000000009</v>
      </c>
      <c r="D29" s="1">
        <v>1449.7253073000002</v>
      </c>
      <c r="E29" s="29">
        <v>8.6758250625902616E-2</v>
      </c>
    </row>
    <row r="30" spans="1:5">
      <c r="A30" s="32" t="s">
        <v>22</v>
      </c>
      <c r="B30" s="1">
        <v>1361.089845</v>
      </c>
      <c r="C30" s="2">
        <v>0</v>
      </c>
      <c r="D30" s="1">
        <v>1361.089845</v>
      </c>
      <c r="E30" s="29">
        <v>8.1453895646483837E-2</v>
      </c>
    </row>
    <row r="31" spans="1:5">
      <c r="A31" s="32" t="s">
        <v>12</v>
      </c>
      <c r="B31" s="1">
        <v>1353.8202999999999</v>
      </c>
      <c r="C31" s="2">
        <v>0</v>
      </c>
      <c r="D31" s="1">
        <v>1353.8202999999999</v>
      </c>
      <c r="E31" s="29">
        <v>8.101885253599217E-2</v>
      </c>
    </row>
    <row r="32" spans="1:5">
      <c r="A32" s="32" t="s">
        <v>23</v>
      </c>
      <c r="B32" s="1">
        <v>0</v>
      </c>
      <c r="C32" s="2">
        <v>277.75488000000001</v>
      </c>
      <c r="D32" s="1">
        <v>719.10738432000005</v>
      </c>
      <c r="E32" s="29">
        <v>4.3034703444589463E-2</v>
      </c>
    </row>
    <row r="33" spans="1:5">
      <c r="A33" s="32" t="s">
        <v>24</v>
      </c>
      <c r="B33" s="1">
        <v>0</v>
      </c>
      <c r="C33" s="2">
        <v>204.59200000000001</v>
      </c>
      <c r="D33" s="1">
        <v>529.68868800000007</v>
      </c>
      <c r="E33" s="29">
        <v>3.1699014782874194E-2</v>
      </c>
    </row>
    <row r="34" spans="1:5">
      <c r="A34" s="32" t="s">
        <v>25</v>
      </c>
      <c r="B34" s="1">
        <v>0</v>
      </c>
      <c r="C34" s="2">
        <v>98.995410359999994</v>
      </c>
      <c r="D34" s="1">
        <v>256.29911742203996</v>
      </c>
      <c r="E34" s="29">
        <v>1.5338121610025495E-2</v>
      </c>
    </row>
    <row r="35" spans="1:5">
      <c r="A35" s="32" t="s">
        <v>18</v>
      </c>
      <c r="B35" s="1">
        <v>0</v>
      </c>
      <c r="C35" s="2">
        <v>88.050578000000002</v>
      </c>
      <c r="D35" s="1">
        <v>227.962946442</v>
      </c>
      <c r="E35" s="29">
        <v>1.3642354411035704E-2</v>
      </c>
    </row>
    <row r="36" spans="1:5">
      <c r="A36" s="32"/>
      <c r="B36" s="1"/>
      <c r="C36" s="4"/>
      <c r="D36" s="5"/>
      <c r="E36" s="3"/>
    </row>
    <row r="37" spans="1:5">
      <c r="A37" s="34" t="s">
        <v>26</v>
      </c>
      <c r="B37" s="13"/>
      <c r="C37" s="13">
        <v>81509.886969999992</v>
      </c>
      <c r="D37" s="13">
        <v>211029.09736532997</v>
      </c>
      <c r="E37" s="12">
        <v>12.62895475880012</v>
      </c>
    </row>
    <row r="38" spans="1:5">
      <c r="A38" s="32" t="s">
        <v>28</v>
      </c>
      <c r="B38" s="1"/>
      <c r="C38" s="4">
        <v>66758.165439999997</v>
      </c>
      <c r="D38" s="1">
        <v>172836.89032415999</v>
      </c>
      <c r="E38" s="29">
        <v>10.343356891570153</v>
      </c>
    </row>
    <row r="39" spans="1:5">
      <c r="A39" s="32" t="s">
        <v>29</v>
      </c>
      <c r="B39" s="1"/>
      <c r="C39" s="4">
        <v>14751.721529999999</v>
      </c>
      <c r="D39" s="1">
        <v>38192.207041169997</v>
      </c>
      <c r="E39" s="29">
        <v>2.2855978672299671</v>
      </c>
    </row>
    <row r="40" spans="1:5">
      <c r="A40" s="32"/>
      <c r="B40" s="6"/>
      <c r="C40" s="7"/>
      <c r="D40" s="8"/>
      <c r="E40" s="35"/>
    </row>
    <row r="41" spans="1:5">
      <c r="A41" s="36" t="s">
        <v>3</v>
      </c>
      <c r="B41" s="9">
        <v>1451462.4585646</v>
      </c>
      <c r="C41" s="9">
        <v>84794.016368359997</v>
      </c>
      <c r="D41" s="9">
        <v>1670994.166942284</v>
      </c>
      <c r="E41" s="10">
        <v>100</v>
      </c>
    </row>
    <row r="42" spans="1:5">
      <c r="A42" s="37" t="s">
        <v>37</v>
      </c>
      <c r="B42" s="38"/>
      <c r="C42" s="39"/>
      <c r="D42" s="39"/>
      <c r="E42" s="38"/>
    </row>
  </sheetData>
  <mergeCells count="6">
    <mergeCell ref="D6:D7"/>
    <mergeCell ref="A1:E1"/>
    <mergeCell ref="A2:E2"/>
    <mergeCell ref="A3:E3"/>
    <mergeCell ref="A4:E4"/>
    <mergeCell ref="D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H13" sqref="H13"/>
    </sheetView>
  </sheetViews>
  <sheetFormatPr baseColWidth="10" defaultRowHeight="15"/>
  <cols>
    <col min="1" max="1" width="36.140625" customWidth="1"/>
    <col min="2" max="2" width="16.7109375" customWidth="1"/>
    <col min="3" max="3" width="16.85546875" customWidth="1"/>
  </cols>
  <sheetData>
    <row r="1" spans="1:7" ht="15.75">
      <c r="A1" s="107" t="s">
        <v>0</v>
      </c>
      <c r="B1" s="107"/>
      <c r="C1" s="107"/>
      <c r="D1" s="107"/>
      <c r="E1" s="107"/>
    </row>
    <row r="2" spans="1:7" ht="15.75">
      <c r="A2" s="107" t="s">
        <v>48</v>
      </c>
      <c r="B2" s="107"/>
      <c r="C2" s="107"/>
      <c r="D2" s="107"/>
      <c r="E2" s="107"/>
    </row>
    <row r="3" spans="1:7">
      <c r="A3" s="108" t="s">
        <v>35</v>
      </c>
      <c r="B3" s="108"/>
      <c r="C3" s="108"/>
      <c r="D3" s="108"/>
      <c r="E3" s="108"/>
    </row>
    <row r="4" spans="1:7">
      <c r="A4" s="109"/>
      <c r="B4" s="109"/>
      <c r="C4" s="109"/>
      <c r="D4" s="109"/>
      <c r="E4" s="109"/>
    </row>
    <row r="5" spans="1:7" ht="30">
      <c r="A5" s="16"/>
      <c r="B5" s="17" t="s">
        <v>1</v>
      </c>
      <c r="C5" s="17" t="s">
        <v>2</v>
      </c>
      <c r="D5" s="110" t="s">
        <v>3</v>
      </c>
      <c r="E5" s="111"/>
    </row>
    <row r="6" spans="1:7">
      <c r="A6" s="18" t="s">
        <v>4</v>
      </c>
      <c r="B6" s="19"/>
      <c r="C6" s="20"/>
      <c r="D6" s="105" t="s">
        <v>30</v>
      </c>
      <c r="E6" s="21"/>
    </row>
    <row r="7" spans="1:7">
      <c r="A7" s="22"/>
      <c r="B7" s="23" t="s">
        <v>5</v>
      </c>
      <c r="C7" s="24" t="s">
        <v>6</v>
      </c>
      <c r="D7" s="106"/>
      <c r="E7" s="24" t="s">
        <v>7</v>
      </c>
    </row>
    <row r="8" spans="1:7">
      <c r="A8" s="25"/>
      <c r="B8" s="19"/>
      <c r="C8" s="20"/>
      <c r="D8" s="19"/>
      <c r="E8" s="26"/>
    </row>
    <row r="9" spans="1:7">
      <c r="A9" s="27" t="s">
        <v>8</v>
      </c>
      <c r="B9" s="15">
        <v>1483163.519305778</v>
      </c>
      <c r="C9" s="15">
        <v>19.197000511584623</v>
      </c>
      <c r="D9" s="15">
        <v>1483214.3145691315</v>
      </c>
      <c r="E9" s="14">
        <f>+E10+E11+E12+E13</f>
        <v>84.864216939496075</v>
      </c>
    </row>
    <row r="10" spans="1:7">
      <c r="A10" s="28" t="s">
        <v>27</v>
      </c>
      <c r="B10" s="1">
        <v>865469.00699999998</v>
      </c>
      <c r="C10" s="2"/>
      <c r="D10" s="1">
        <v>865469.00699999998</v>
      </c>
      <c r="E10" s="29">
        <v>49.519040399629937</v>
      </c>
      <c r="F10" s="43"/>
      <c r="G10" s="44"/>
    </row>
    <row r="11" spans="1:7">
      <c r="A11" s="28" t="s">
        <v>9</v>
      </c>
      <c r="B11" s="1">
        <v>551793</v>
      </c>
      <c r="C11" s="2"/>
      <c r="D11" s="1">
        <v>551793</v>
      </c>
      <c r="E11" s="29">
        <v>31.57162144251458</v>
      </c>
      <c r="F11" s="43"/>
      <c r="G11" s="44"/>
    </row>
    <row r="12" spans="1:7">
      <c r="A12" s="28" t="s">
        <v>10</v>
      </c>
      <c r="B12" s="1">
        <v>65900.512305777913</v>
      </c>
      <c r="C12" s="1">
        <v>19.197000511584623</v>
      </c>
      <c r="D12" s="1">
        <v>65951.307569131561</v>
      </c>
      <c r="E12" s="29">
        <v>3.7734978809290229</v>
      </c>
      <c r="F12" s="43"/>
      <c r="G12" s="44"/>
    </row>
    <row r="13" spans="1:7">
      <c r="A13" s="28" t="s">
        <v>11</v>
      </c>
      <c r="B13" s="1">
        <v>1</v>
      </c>
      <c r="C13" s="2"/>
      <c r="D13" s="1">
        <v>1</v>
      </c>
      <c r="E13" s="29">
        <v>5.7216422539819427E-5</v>
      </c>
      <c r="F13" s="43"/>
      <c r="G13" s="44"/>
    </row>
    <row r="14" spans="1:7">
      <c r="A14" s="28"/>
      <c r="B14" s="1"/>
      <c r="C14" s="2"/>
      <c r="D14" s="1"/>
      <c r="E14" s="45"/>
    </row>
    <row r="15" spans="1:7">
      <c r="A15" s="27" t="s">
        <v>33</v>
      </c>
      <c r="B15" s="15">
        <v>40328.582979300008</v>
      </c>
      <c r="C15" s="15">
        <v>84734.338194716242</v>
      </c>
      <c r="D15" s="15">
        <v>264535.64184251917</v>
      </c>
      <c r="E15" s="52">
        <f>+E17+E23+E38</f>
        <v>15.135783060503913</v>
      </c>
    </row>
    <row r="16" spans="1:7">
      <c r="A16" s="28"/>
      <c r="B16" s="1"/>
      <c r="C16" s="2"/>
      <c r="D16" s="1"/>
      <c r="E16" s="46"/>
    </row>
    <row r="17" spans="1:7">
      <c r="A17" s="31" t="s">
        <v>32</v>
      </c>
      <c r="B17" s="13">
        <v>3982.0561200000006</v>
      </c>
      <c r="C17" s="13">
        <v>2011.8569600000001</v>
      </c>
      <c r="D17" s="13">
        <v>9305.4296361600009</v>
      </c>
      <c r="E17" s="12">
        <f>+E18+E19+E20</f>
        <v>0.53242339397708871</v>
      </c>
    </row>
    <row r="18" spans="1:7">
      <c r="A18" s="32" t="s">
        <v>36</v>
      </c>
      <c r="B18" s="1">
        <v>3982.0561200000006</v>
      </c>
      <c r="C18" s="2"/>
      <c r="D18" s="1">
        <v>3982.0561200000006</v>
      </c>
      <c r="E18" s="29">
        <v>0.22783900553919392</v>
      </c>
      <c r="F18" s="43"/>
      <c r="G18" s="44"/>
    </row>
    <row r="19" spans="1:7">
      <c r="A19" s="32" t="s">
        <v>18</v>
      </c>
      <c r="B19" s="1"/>
      <c r="C19" s="2">
        <v>1022.2269600000001</v>
      </c>
      <c r="D19" s="1">
        <v>2704.81253616</v>
      </c>
      <c r="E19" s="29">
        <v>0.15475969695993116</v>
      </c>
      <c r="F19" s="43"/>
      <c r="G19" s="44"/>
    </row>
    <row r="20" spans="1:7">
      <c r="A20" s="32" t="s">
        <v>12</v>
      </c>
      <c r="B20" s="1"/>
      <c r="C20" s="2">
        <v>989.62999999999988</v>
      </c>
      <c r="D20" s="1">
        <v>2618.5609799999997</v>
      </c>
      <c r="E20" s="29">
        <v>0.14982469147796362</v>
      </c>
      <c r="F20" s="43"/>
      <c r="G20" s="44"/>
    </row>
    <row r="21" spans="1:7">
      <c r="A21" s="32"/>
      <c r="B21" s="1"/>
      <c r="C21" s="2"/>
      <c r="D21" s="1"/>
      <c r="E21" s="29"/>
    </row>
    <row r="22" spans="1:7">
      <c r="A22" s="28"/>
      <c r="B22" s="1"/>
      <c r="C22" s="47"/>
      <c r="D22" s="1"/>
      <c r="E22" s="45"/>
    </row>
    <row r="23" spans="1:7">
      <c r="A23" s="31" t="s">
        <v>13</v>
      </c>
      <c r="B23" s="13">
        <v>36346.526859300007</v>
      </c>
      <c r="C23" s="13">
        <v>1212.5942565</v>
      </c>
      <c r="D23" s="13">
        <v>39555.051261999004</v>
      </c>
      <c r="E23" s="12">
        <f>SUM(E24:E36)</f>
        <v>2.2631985265907524</v>
      </c>
    </row>
    <row r="24" spans="1:7">
      <c r="A24" s="32" t="s">
        <v>17</v>
      </c>
      <c r="B24" s="1">
        <v>10570.757716800001</v>
      </c>
      <c r="C24" s="1">
        <v>0</v>
      </c>
      <c r="D24" s="1">
        <v>10570.757716800001</v>
      </c>
      <c r="E24" s="29">
        <v>0.6048209400904857</v>
      </c>
      <c r="F24" s="43"/>
      <c r="G24" s="44"/>
    </row>
    <row r="25" spans="1:7">
      <c r="A25" s="32" t="s">
        <v>16</v>
      </c>
      <c r="B25" s="1">
        <v>7520.2300000000014</v>
      </c>
      <c r="C25" s="1">
        <v>0</v>
      </c>
      <c r="D25" s="1">
        <v>7520.2300000000014</v>
      </c>
      <c r="E25" s="29">
        <v>0.43028065727662634</v>
      </c>
      <c r="F25" s="43"/>
      <c r="G25" s="44"/>
    </row>
    <row r="26" spans="1:7">
      <c r="A26" s="32" t="s">
        <v>19</v>
      </c>
      <c r="B26" s="1">
        <v>5319.3500000000013</v>
      </c>
      <c r="C26" s="1">
        <v>0</v>
      </c>
      <c r="D26" s="1">
        <v>5319.3500000000013</v>
      </c>
      <c r="E26" s="29">
        <v>0.30435417723718855</v>
      </c>
      <c r="F26" s="43"/>
      <c r="G26" s="44"/>
    </row>
    <row r="27" spans="1:7">
      <c r="A27" s="32" t="s">
        <v>49</v>
      </c>
      <c r="B27" s="1">
        <v>5028.8500000000004</v>
      </c>
      <c r="C27" s="1">
        <v>0</v>
      </c>
      <c r="D27" s="1">
        <v>5028.8500000000004</v>
      </c>
      <c r="E27" s="29">
        <v>0.28773280648937094</v>
      </c>
      <c r="F27" s="43"/>
      <c r="G27" s="44"/>
    </row>
    <row r="28" spans="1:7">
      <c r="A28" s="32" t="s">
        <v>21</v>
      </c>
      <c r="B28" s="1">
        <v>3183.21</v>
      </c>
      <c r="C28" s="1">
        <v>0</v>
      </c>
      <c r="D28" s="1">
        <v>3183.21</v>
      </c>
      <c r="E28" s="29">
        <v>0.18213188839297861</v>
      </c>
      <c r="F28" s="43"/>
      <c r="G28" s="44"/>
    </row>
    <row r="29" spans="1:7">
      <c r="A29" s="32" t="s">
        <v>15</v>
      </c>
      <c r="B29" s="1">
        <v>2026.24</v>
      </c>
      <c r="C29" s="1">
        <v>0</v>
      </c>
      <c r="D29" s="1">
        <v>2026.24</v>
      </c>
      <c r="E29" s="29">
        <v>0.11593420400708371</v>
      </c>
      <c r="F29" s="43"/>
      <c r="G29" s="44"/>
    </row>
    <row r="30" spans="1:7">
      <c r="A30" s="32" t="s">
        <v>20</v>
      </c>
      <c r="B30" s="1">
        <v>0</v>
      </c>
      <c r="C30" s="1">
        <v>548.19580499999995</v>
      </c>
      <c r="D30" s="1">
        <v>1450.5261000299997</v>
      </c>
      <c r="E30" s="29">
        <v>8.2993914244352845E-2</v>
      </c>
      <c r="F30" s="43"/>
      <c r="G30" s="44"/>
    </row>
    <row r="31" spans="1:7">
      <c r="A31" s="32" t="s">
        <v>22</v>
      </c>
      <c r="B31" s="1">
        <v>1350.0538424999997</v>
      </c>
      <c r="C31" s="1">
        <v>0</v>
      </c>
      <c r="D31" s="1">
        <v>1350.0538424999997</v>
      </c>
      <c r="E31" s="29">
        <v>7.7245251103986806E-2</v>
      </c>
      <c r="F31" s="43"/>
      <c r="G31" s="44"/>
    </row>
    <row r="32" spans="1:7">
      <c r="A32" s="32" t="s">
        <v>12</v>
      </c>
      <c r="B32" s="1">
        <v>1347.8352999999997</v>
      </c>
      <c r="C32" s="1">
        <v>0</v>
      </c>
      <c r="D32" s="1">
        <v>1347.8352999999997</v>
      </c>
      <c r="E32" s="29">
        <v>7.7118314038884264E-2</v>
      </c>
      <c r="F32" s="43"/>
      <c r="G32" s="44"/>
    </row>
    <row r="33" spans="1:7">
      <c r="A33" s="32" t="s">
        <v>23</v>
      </c>
      <c r="B33" s="1">
        <v>0</v>
      </c>
      <c r="C33" s="1">
        <v>273.50716999999997</v>
      </c>
      <c r="D33" s="1">
        <v>723.69997181999986</v>
      </c>
      <c r="E33" s="29">
        <v>4.1407523379708523E-2</v>
      </c>
      <c r="F33" s="43"/>
      <c r="G33" s="44"/>
    </row>
    <row r="34" spans="1:7">
      <c r="A34" s="32" t="s">
        <v>24</v>
      </c>
      <c r="B34" s="1">
        <v>0</v>
      </c>
      <c r="C34" s="1">
        <v>203.70599999999999</v>
      </c>
      <c r="D34" s="1">
        <v>539.00607600000001</v>
      </c>
      <c r="E34" s="29">
        <v>3.0839999395946026E-2</v>
      </c>
      <c r="F34" s="43"/>
      <c r="G34" s="44"/>
    </row>
    <row r="35" spans="1:7">
      <c r="A35" s="32" t="s">
        <v>25</v>
      </c>
      <c r="B35" s="1">
        <v>0</v>
      </c>
      <c r="C35" s="1">
        <v>99.274612500000003</v>
      </c>
      <c r="D35" s="1">
        <v>262.68062467499999</v>
      </c>
      <c r="E35" s="29">
        <v>1.5029645614428516E-2</v>
      </c>
      <c r="F35" s="43"/>
      <c r="G35" s="44"/>
    </row>
    <row r="36" spans="1:7">
      <c r="A36" s="32" t="s">
        <v>18</v>
      </c>
      <c r="B36" s="1">
        <v>0</v>
      </c>
      <c r="C36" s="1">
        <v>87.910669000000013</v>
      </c>
      <c r="D36" s="1">
        <v>232.61163017400003</v>
      </c>
      <c r="E36" s="29">
        <v>1.3309205319711796E-2</v>
      </c>
      <c r="F36" s="43"/>
      <c r="G36" s="44"/>
    </row>
    <row r="37" spans="1:7">
      <c r="A37" s="32"/>
      <c r="B37" s="1"/>
      <c r="C37" s="4"/>
      <c r="D37" s="5"/>
      <c r="E37" s="3"/>
    </row>
    <row r="38" spans="1:7">
      <c r="A38" s="34" t="s">
        <v>26</v>
      </c>
      <c r="B38" s="13"/>
      <c r="C38" s="13">
        <v>81509.886978216236</v>
      </c>
      <c r="D38" s="13">
        <v>215675.16094436013</v>
      </c>
      <c r="E38" s="12">
        <v>12.340161139936072</v>
      </c>
    </row>
    <row r="39" spans="1:7">
      <c r="A39" s="32" t="s">
        <v>28</v>
      </c>
      <c r="B39" s="1"/>
      <c r="C39" s="4">
        <v>66758.165448118438</v>
      </c>
      <c r="D39" s="1">
        <v>176642.10577572137</v>
      </c>
      <c r="E39" s="29">
        <v>10.1</v>
      </c>
      <c r="F39" s="43"/>
      <c r="G39" s="44"/>
    </row>
    <row r="40" spans="1:7">
      <c r="A40" s="32" t="s">
        <v>29</v>
      </c>
      <c r="B40" s="1"/>
      <c r="C40" s="4">
        <v>14751.721530097799</v>
      </c>
      <c r="D40" s="1">
        <v>39033.055168638777</v>
      </c>
      <c r="E40" s="29">
        <v>2.2000000000000002</v>
      </c>
      <c r="F40" s="43"/>
      <c r="G40" s="44"/>
    </row>
    <row r="41" spans="1:7">
      <c r="A41" s="32"/>
      <c r="B41" s="6"/>
      <c r="C41" s="7"/>
      <c r="D41" s="8"/>
      <c r="E41" s="48"/>
    </row>
    <row r="42" spans="1:7">
      <c r="A42" s="36" t="s">
        <v>3</v>
      </c>
      <c r="B42" s="9">
        <v>1523492.102285078</v>
      </c>
      <c r="C42" s="9">
        <v>84753.535195227829</v>
      </c>
      <c r="D42" s="9">
        <v>1747749.9564116506</v>
      </c>
      <c r="E42" s="10">
        <f>+E15+E9</f>
        <v>99.999999999999986</v>
      </c>
      <c r="F42" s="41"/>
      <c r="G42" s="42"/>
    </row>
    <row r="43" spans="1:7">
      <c r="A43" s="37" t="s">
        <v>50</v>
      </c>
      <c r="B43" s="51"/>
      <c r="C43" s="50"/>
      <c r="D43" s="50"/>
      <c r="E43" s="51"/>
    </row>
  </sheetData>
  <mergeCells count="6">
    <mergeCell ref="D6:D7"/>
    <mergeCell ref="A1:E1"/>
    <mergeCell ref="A2:E2"/>
    <mergeCell ref="A3:E3"/>
    <mergeCell ref="A4:E4"/>
    <mergeCell ref="D5:E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H24" sqref="H24"/>
    </sheetView>
  </sheetViews>
  <sheetFormatPr baseColWidth="10" defaultRowHeight="15"/>
  <cols>
    <col min="1" max="1" width="42.42578125" customWidth="1"/>
    <col min="2" max="2" width="16.7109375" customWidth="1"/>
    <col min="3" max="3" width="15.85546875" customWidth="1"/>
  </cols>
  <sheetData>
    <row r="1" spans="1:5" ht="15.75">
      <c r="A1" s="107" t="s">
        <v>0</v>
      </c>
      <c r="B1" s="107"/>
      <c r="C1" s="107"/>
      <c r="D1" s="107"/>
      <c r="E1" s="107"/>
    </row>
    <row r="2" spans="1:5" ht="15.75">
      <c r="A2" s="107" t="s">
        <v>51</v>
      </c>
      <c r="B2" s="107"/>
      <c r="C2" s="107"/>
      <c r="D2" s="107"/>
      <c r="E2" s="107"/>
    </row>
    <row r="3" spans="1:5">
      <c r="A3" s="108" t="s">
        <v>52</v>
      </c>
      <c r="B3" s="108"/>
      <c r="C3" s="108"/>
      <c r="D3" s="108"/>
      <c r="E3" s="108"/>
    </row>
    <row r="4" spans="1:5">
      <c r="A4" s="109"/>
      <c r="B4" s="109"/>
      <c r="C4" s="109"/>
      <c r="D4" s="109"/>
      <c r="E4" s="109"/>
    </row>
    <row r="5" spans="1:5" ht="30">
      <c r="A5" s="16"/>
      <c r="B5" s="17" t="s">
        <v>1</v>
      </c>
      <c r="C5" s="17" t="s">
        <v>2</v>
      </c>
      <c r="D5" s="110" t="s">
        <v>3</v>
      </c>
      <c r="E5" s="111"/>
    </row>
    <row r="6" spans="1:5">
      <c r="A6" s="18" t="s">
        <v>4</v>
      </c>
      <c r="B6" s="19"/>
      <c r="C6" s="20"/>
      <c r="D6" s="105" t="s">
        <v>30</v>
      </c>
      <c r="E6" s="21"/>
    </row>
    <row r="7" spans="1:5">
      <c r="A7" s="22"/>
      <c r="B7" s="23" t="s">
        <v>5</v>
      </c>
      <c r="C7" s="24" t="s">
        <v>6</v>
      </c>
      <c r="D7" s="106"/>
      <c r="E7" s="24" t="s">
        <v>7</v>
      </c>
    </row>
    <row r="8" spans="1:5">
      <c r="A8" s="25"/>
      <c r="B8" s="19"/>
      <c r="C8" s="20"/>
      <c r="D8" s="19"/>
      <c r="E8" s="26"/>
    </row>
    <row r="9" spans="1:5">
      <c r="A9" s="27" t="s">
        <v>8</v>
      </c>
      <c r="B9" s="15">
        <v>1477819.261235778</v>
      </c>
      <c r="C9" s="15">
        <v>21.554460511584644</v>
      </c>
      <c r="D9" s="15">
        <v>1477878.1480218954</v>
      </c>
      <c r="E9" s="14">
        <v>84.139035968358499</v>
      </c>
    </row>
    <row r="10" spans="1:5">
      <c r="A10" s="28" t="s">
        <v>27</v>
      </c>
      <c r="B10" s="1">
        <v>904659.72</v>
      </c>
      <c r="C10" s="2"/>
      <c r="D10" s="1">
        <v>904659.72</v>
      </c>
      <c r="E10" s="29">
        <v>51.50437931712176</v>
      </c>
    </row>
    <row r="11" spans="1:5">
      <c r="A11" s="28" t="s">
        <v>9</v>
      </c>
      <c r="B11" s="1">
        <v>566458</v>
      </c>
      <c r="C11" s="2"/>
      <c r="D11" s="1">
        <v>566458</v>
      </c>
      <c r="E11" s="29">
        <v>32.249769779976674</v>
      </c>
    </row>
    <row r="12" spans="1:5">
      <c r="A12" s="28" t="s">
        <v>10</v>
      </c>
      <c r="B12" s="1">
        <v>6700.5412357779096</v>
      </c>
      <c r="C12" s="1">
        <v>21.554460511584644</v>
      </c>
      <c r="D12" s="1">
        <v>6759.4280218955591</v>
      </c>
      <c r="E12" s="29">
        <v>0.38482993893714079</v>
      </c>
    </row>
    <row r="13" spans="1:5">
      <c r="A13" s="28" t="s">
        <v>11</v>
      </c>
      <c r="B13" s="1">
        <v>1</v>
      </c>
      <c r="C13" s="2"/>
      <c r="D13" s="1">
        <v>1</v>
      </c>
      <c r="E13" s="29">
        <v>5.6932322925930377E-5</v>
      </c>
    </row>
    <row r="14" spans="1:5">
      <c r="A14" s="28"/>
      <c r="B14" s="1"/>
      <c r="C14" s="2"/>
      <c r="D14" s="1"/>
      <c r="E14" s="45"/>
    </row>
    <row r="15" spans="1:5">
      <c r="A15" s="27" t="s">
        <v>33</v>
      </c>
      <c r="B15" s="15">
        <v>47423.034364000006</v>
      </c>
      <c r="C15" s="15">
        <v>84615.76540971623</v>
      </c>
      <c r="D15" s="15">
        <v>278593.30546334479</v>
      </c>
      <c r="E15" s="52">
        <v>15.585047221813282</v>
      </c>
    </row>
    <row r="16" spans="1:5">
      <c r="A16" s="28"/>
      <c r="B16" s="1"/>
      <c r="C16" s="2"/>
      <c r="D16" s="1"/>
      <c r="E16" s="46"/>
    </row>
    <row r="17" spans="1:5" ht="21.75" customHeight="1">
      <c r="A17" s="31" t="s">
        <v>32</v>
      </c>
      <c r="B17" s="13">
        <v>3975.9958799999999</v>
      </c>
      <c r="C17" s="13">
        <v>2019.3019199999999</v>
      </c>
      <c r="D17" s="13">
        <v>9492.7287254399998</v>
      </c>
      <c r="E17" s="53">
        <v>0.54044309724500561</v>
      </c>
    </row>
    <row r="18" spans="1:5">
      <c r="A18" s="32" t="s">
        <v>36</v>
      </c>
      <c r="B18" s="1">
        <v>3975.9958799999999</v>
      </c>
      <c r="C18" s="2"/>
      <c r="D18" s="1">
        <v>3975.9958799999999</v>
      </c>
      <c r="E18" s="29">
        <v>0.22636268139232871</v>
      </c>
    </row>
    <row r="19" spans="1:5">
      <c r="A19" s="32" t="s">
        <v>18</v>
      </c>
      <c r="B19" s="1"/>
      <c r="C19" s="2">
        <v>1025.6119199999998</v>
      </c>
      <c r="D19" s="1">
        <v>2801.9717654399997</v>
      </c>
      <c r="E19" s="29">
        <v>0.15952276137936933</v>
      </c>
    </row>
    <row r="20" spans="1:5">
      <c r="A20" s="32" t="s">
        <v>12</v>
      </c>
      <c r="B20" s="1"/>
      <c r="C20" s="2">
        <v>993.69</v>
      </c>
      <c r="D20" s="1">
        <v>2714.7610800000002</v>
      </c>
      <c r="E20" s="29">
        <v>0.15455765447330755</v>
      </c>
    </row>
    <row r="21" spans="1:5">
      <c r="A21" s="32"/>
      <c r="B21" s="1"/>
      <c r="C21" s="2"/>
      <c r="D21" s="1"/>
      <c r="E21" s="29"/>
    </row>
    <row r="22" spans="1:5" ht="4.5" customHeight="1">
      <c r="A22" s="28"/>
      <c r="B22" s="1"/>
      <c r="C22" s="47"/>
      <c r="D22" s="1"/>
      <c r="E22" s="45"/>
    </row>
    <row r="23" spans="1:5" ht="18.75" customHeight="1">
      <c r="A23" s="31" t="s">
        <v>13</v>
      </c>
      <c r="B23" s="13">
        <v>43447.038484000004</v>
      </c>
      <c r="C23" s="13">
        <v>1086.5765114999999</v>
      </c>
      <c r="D23" s="13">
        <v>46415.565513418005</v>
      </c>
      <c r="E23" s="12">
        <v>2.3666291547713625</v>
      </c>
    </row>
    <row r="24" spans="1:5">
      <c r="A24" s="32" t="s">
        <v>17</v>
      </c>
      <c r="B24" s="1">
        <v>10428.958284000002</v>
      </c>
      <c r="C24" s="1">
        <v>0</v>
      </c>
      <c r="D24" s="1">
        <v>10428.958284000002</v>
      </c>
      <c r="E24" s="29">
        <v>0.59374482080574487</v>
      </c>
    </row>
    <row r="25" spans="1:5">
      <c r="A25" s="32" t="s">
        <v>16</v>
      </c>
      <c r="B25" s="1">
        <v>7410.78</v>
      </c>
      <c r="C25" s="1">
        <v>0</v>
      </c>
      <c r="D25" s="1">
        <v>7410.78</v>
      </c>
      <c r="E25" s="29">
        <v>0.42191292009302633</v>
      </c>
    </row>
    <row r="26" spans="1:5">
      <c r="A26" s="32" t="s">
        <v>19</v>
      </c>
      <c r="B26" s="1">
        <v>5249.25</v>
      </c>
      <c r="C26" s="1">
        <v>0</v>
      </c>
      <c r="D26" s="1">
        <v>5249.25</v>
      </c>
      <c r="E26" s="29">
        <v>0.29885199611894003</v>
      </c>
    </row>
    <row r="27" spans="1:5">
      <c r="A27" s="32" t="s">
        <v>21</v>
      </c>
      <c r="B27" s="1">
        <v>3142.1099999999997</v>
      </c>
      <c r="C27" s="1">
        <v>0</v>
      </c>
      <c r="D27" s="1">
        <v>3142.1099999999997</v>
      </c>
      <c r="E27" s="29">
        <v>0.17888762118879509</v>
      </c>
    </row>
    <row r="28" spans="1:5">
      <c r="A28" s="32" t="s">
        <v>15</v>
      </c>
      <c r="B28" s="1">
        <v>4234.3999999999996</v>
      </c>
      <c r="C28" s="1">
        <v>0</v>
      </c>
      <c r="D28" s="1">
        <v>4234.3999999999996</v>
      </c>
      <c r="E28" s="29">
        <v>0.24107422819755955</v>
      </c>
    </row>
    <row r="29" spans="1:5">
      <c r="A29" s="32" t="s">
        <v>20</v>
      </c>
      <c r="B29" s="1">
        <v>0</v>
      </c>
      <c r="C29" s="1">
        <v>530.9049</v>
      </c>
      <c r="D29" s="1">
        <v>1450.4321868000002</v>
      </c>
      <c r="E29" s="29">
        <v>8.2576473641060993E-2</v>
      </c>
    </row>
    <row r="30" spans="1:5">
      <c r="A30" s="32" t="s">
        <v>22</v>
      </c>
      <c r="B30" s="1">
        <v>1174.2750000000001</v>
      </c>
      <c r="C30" s="1">
        <v>0</v>
      </c>
      <c r="D30" s="1">
        <v>1174.2750000000001</v>
      </c>
      <c r="E30" s="29">
        <v>6.685420350384691E-2</v>
      </c>
    </row>
    <row r="31" spans="1:5">
      <c r="A31" s="32" t="s">
        <v>12</v>
      </c>
      <c r="B31" s="1">
        <v>1331.9152000000001</v>
      </c>
      <c r="C31" s="1">
        <v>0</v>
      </c>
      <c r="D31" s="1">
        <v>1331.9152000000001</v>
      </c>
      <c r="E31" s="29">
        <v>7.5829026276355155E-2</v>
      </c>
    </row>
    <row r="32" spans="1:5">
      <c r="A32" s="32" t="s">
        <v>23</v>
      </c>
      <c r="B32" s="1">
        <v>0</v>
      </c>
      <c r="C32" s="1">
        <v>265.07299</v>
      </c>
      <c r="D32" s="1">
        <v>724.17940868000005</v>
      </c>
      <c r="E32" s="29">
        <v>4.1229215951279076E-2</v>
      </c>
    </row>
    <row r="33" spans="1:5">
      <c r="A33" s="32" t="s">
        <v>24</v>
      </c>
      <c r="B33" s="1">
        <v>0</v>
      </c>
      <c r="C33" s="1">
        <v>203.08199999999997</v>
      </c>
      <c r="D33" s="1">
        <v>554.82002399999999</v>
      </c>
      <c r="E33" s="29">
        <v>3.1587192772140442E-2</v>
      </c>
    </row>
    <row r="34" spans="1:5">
      <c r="A34" s="32" t="s">
        <v>25</v>
      </c>
      <c r="B34" s="1">
        <v>0</v>
      </c>
      <c r="C34" s="1">
        <v>0</v>
      </c>
      <c r="D34" s="1">
        <v>0</v>
      </c>
      <c r="E34" s="29">
        <v>0</v>
      </c>
    </row>
    <row r="35" spans="1:5">
      <c r="A35" s="32" t="s">
        <v>18</v>
      </c>
      <c r="B35" s="1">
        <v>0</v>
      </c>
      <c r="C35" s="1">
        <v>87.516621499999999</v>
      </c>
      <c r="D35" s="1">
        <v>239.09540993800002</v>
      </c>
      <c r="E35" s="29">
        <v>1.361225708869792E-2</v>
      </c>
    </row>
    <row r="36" spans="1:5">
      <c r="A36" s="32" t="s">
        <v>45</v>
      </c>
      <c r="B36" s="1">
        <v>5628.9499999999989</v>
      </c>
      <c r="C36" s="1">
        <v>0</v>
      </c>
      <c r="D36" s="1">
        <v>5628.9499999999989</v>
      </c>
      <c r="E36" s="29">
        <v>0.32046919913391575</v>
      </c>
    </row>
    <row r="37" spans="1:5">
      <c r="A37" s="32" t="s">
        <v>49</v>
      </c>
      <c r="B37" s="1">
        <v>4846.3999999999996</v>
      </c>
      <c r="C37" s="1">
        <v>0</v>
      </c>
      <c r="D37" s="1">
        <v>4846.3999999999996</v>
      </c>
      <c r="E37" s="29"/>
    </row>
    <row r="38" spans="1:5">
      <c r="A38" s="32"/>
      <c r="B38" s="1"/>
      <c r="C38" s="4"/>
      <c r="D38" s="5"/>
      <c r="E38" s="3"/>
    </row>
    <row r="39" spans="1:5">
      <c r="A39" s="34" t="s">
        <v>26</v>
      </c>
      <c r="B39" s="13"/>
      <c r="C39" s="13">
        <v>81509.886978216236</v>
      </c>
      <c r="D39" s="13">
        <v>222685.01122448678</v>
      </c>
      <c r="E39" s="12">
        <v>12.677974969796914</v>
      </c>
    </row>
    <row r="40" spans="1:5">
      <c r="A40" s="32" t="s">
        <v>28</v>
      </c>
      <c r="B40" s="1"/>
      <c r="C40" s="4">
        <v>66758.165448118438</v>
      </c>
      <c r="D40" s="1">
        <v>182383.3080042596</v>
      </c>
      <c r="E40" s="29">
        <v>10.38350538759793</v>
      </c>
    </row>
    <row r="41" spans="1:5">
      <c r="A41" s="32" t="s">
        <v>29</v>
      </c>
      <c r="B41" s="1"/>
      <c r="C41" s="4">
        <v>14751.721530097799</v>
      </c>
      <c r="D41" s="1">
        <v>40301.703220227188</v>
      </c>
      <c r="E41" s="29">
        <v>2.2944695821989827</v>
      </c>
    </row>
    <row r="42" spans="1:5">
      <c r="A42" s="32"/>
      <c r="B42" s="6"/>
      <c r="C42" s="7"/>
      <c r="D42" s="8"/>
      <c r="E42" s="48"/>
    </row>
    <row r="43" spans="1:5">
      <c r="A43" s="36" t="s">
        <v>3</v>
      </c>
      <c r="B43" s="9">
        <v>1525242.2955997779</v>
      </c>
      <c r="C43" s="9">
        <v>84637.319870227817</v>
      </c>
      <c r="D43" s="9">
        <v>1756471.4534852402</v>
      </c>
      <c r="E43" s="9">
        <v>99.724083190171783</v>
      </c>
    </row>
    <row r="44" spans="1:5">
      <c r="A44" s="37" t="s">
        <v>47</v>
      </c>
      <c r="B44" s="49">
        <v>2.7320000000000002</v>
      </c>
      <c r="C44" s="50"/>
      <c r="D44" s="50"/>
      <c r="E44" s="51"/>
    </row>
  </sheetData>
  <mergeCells count="6">
    <mergeCell ref="D6:D7"/>
    <mergeCell ref="A1:E1"/>
    <mergeCell ref="A2:E2"/>
    <mergeCell ref="A3:E3"/>
    <mergeCell ref="A4:E4"/>
    <mergeCell ref="D5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5"/>
  <sheetViews>
    <sheetView zoomScaleNormal="100" workbookViewId="0">
      <selection activeCell="G27" sqref="G27"/>
    </sheetView>
  </sheetViews>
  <sheetFormatPr baseColWidth="10" defaultRowHeight="15"/>
  <cols>
    <col min="1" max="1" width="36.5703125" customWidth="1"/>
    <col min="2" max="2" width="15.42578125" customWidth="1"/>
    <col min="3" max="3" width="15.5703125" customWidth="1"/>
    <col min="5" max="5" width="11.85546875" bestFit="1" customWidth="1"/>
  </cols>
  <sheetData>
    <row r="1" spans="1:7" ht="15.75">
      <c r="A1" s="107" t="s">
        <v>0</v>
      </c>
      <c r="B1" s="107"/>
      <c r="C1" s="107"/>
      <c r="D1" s="107"/>
      <c r="E1" s="107"/>
    </row>
    <row r="2" spans="1:7" ht="15.75">
      <c r="A2" s="107" t="s">
        <v>43</v>
      </c>
      <c r="B2" s="107"/>
      <c r="C2" s="107"/>
      <c r="D2" s="107"/>
      <c r="E2" s="107"/>
    </row>
    <row r="3" spans="1:7">
      <c r="A3" s="108" t="s">
        <v>35</v>
      </c>
      <c r="B3" s="108"/>
      <c r="C3" s="108"/>
      <c r="D3" s="108"/>
      <c r="E3" s="108"/>
    </row>
    <row r="4" spans="1:7">
      <c r="A4" s="109"/>
      <c r="B4" s="109"/>
      <c r="C4" s="109"/>
      <c r="D4" s="109"/>
      <c r="E4" s="109"/>
    </row>
    <row r="5" spans="1:7" ht="30">
      <c r="A5" s="16"/>
      <c r="B5" s="17" t="s">
        <v>1</v>
      </c>
      <c r="C5" s="17" t="s">
        <v>2</v>
      </c>
      <c r="D5" s="110" t="s">
        <v>3</v>
      </c>
      <c r="E5" s="111"/>
    </row>
    <row r="6" spans="1:7">
      <c r="A6" s="18" t="s">
        <v>4</v>
      </c>
      <c r="B6" s="19"/>
      <c r="C6" s="20"/>
      <c r="D6" s="105" t="s">
        <v>30</v>
      </c>
      <c r="E6" s="21"/>
    </row>
    <row r="7" spans="1:7">
      <c r="A7" s="22"/>
      <c r="B7" s="23" t="s">
        <v>5</v>
      </c>
      <c r="C7" s="24" t="s">
        <v>6</v>
      </c>
      <c r="D7" s="106"/>
      <c r="E7" s="24" t="s">
        <v>7</v>
      </c>
    </row>
    <row r="8" spans="1:7">
      <c r="A8" s="25"/>
      <c r="B8" s="19"/>
      <c r="C8" s="20"/>
      <c r="D8" s="19"/>
      <c r="E8" s="26"/>
    </row>
    <row r="9" spans="1:7">
      <c r="A9" s="27" t="s">
        <v>8</v>
      </c>
      <c r="B9" s="15">
        <v>1452094.5841457779</v>
      </c>
      <c r="C9" s="15">
        <v>52.831180511584613</v>
      </c>
      <c r="D9" s="15">
        <v>1452241.5604899612</v>
      </c>
      <c r="E9" s="14">
        <v>82.432884252658766</v>
      </c>
      <c r="F9" s="41"/>
      <c r="G9" s="42"/>
    </row>
    <row r="10" spans="1:7">
      <c r="A10" s="28" t="s">
        <v>27</v>
      </c>
      <c r="B10" s="1">
        <v>885628.18299999996</v>
      </c>
      <c r="C10" s="2"/>
      <c r="D10" s="1">
        <v>885628.18299999996</v>
      </c>
      <c r="E10" s="29">
        <v>50.270483565764991</v>
      </c>
      <c r="F10" s="43"/>
      <c r="G10" s="44"/>
    </row>
    <row r="11" spans="1:7">
      <c r="A11" s="28" t="s">
        <v>9</v>
      </c>
      <c r="B11" s="1">
        <v>566458</v>
      </c>
      <c r="C11" s="2"/>
      <c r="D11" s="1">
        <v>566458</v>
      </c>
      <c r="E11" s="29">
        <v>32.153581069693786</v>
      </c>
      <c r="F11" s="43"/>
      <c r="G11" s="44"/>
    </row>
    <row r="12" spans="1:7">
      <c r="A12" s="28" t="s">
        <v>10</v>
      </c>
      <c r="B12" s="1">
        <v>7.4011457779142269</v>
      </c>
      <c r="C12" s="1">
        <v>52.831180511584613</v>
      </c>
      <c r="D12" s="1">
        <v>154.37748996114263</v>
      </c>
      <c r="E12" s="29">
        <v>8.7628546843745488E-3</v>
      </c>
      <c r="F12" s="43"/>
      <c r="G12" s="44"/>
    </row>
    <row r="13" spans="1:7">
      <c r="A13" s="28" t="s">
        <v>11</v>
      </c>
      <c r="B13" s="1">
        <v>1</v>
      </c>
      <c r="C13" s="2"/>
      <c r="D13" s="1">
        <v>1</v>
      </c>
      <c r="E13" s="29">
        <v>5.6762515614032789E-5</v>
      </c>
      <c r="F13" s="43"/>
      <c r="G13" s="44"/>
    </row>
    <row r="14" spans="1:7">
      <c r="A14" s="28"/>
      <c r="B14" s="1"/>
      <c r="C14" s="2"/>
      <c r="D14" s="1"/>
      <c r="E14" s="45"/>
    </row>
    <row r="15" spans="1:7">
      <c r="A15" s="27" t="s">
        <v>33</v>
      </c>
      <c r="B15" s="15">
        <v>74200.121791599988</v>
      </c>
      <c r="C15" s="15">
        <v>84573.804842216239</v>
      </c>
      <c r="D15" s="15">
        <v>309484.44686264556</v>
      </c>
      <c r="E15" s="14">
        <v>17.567115747341223</v>
      </c>
      <c r="F15" s="41"/>
      <c r="G15" s="42"/>
    </row>
    <row r="16" spans="1:7">
      <c r="A16" s="28"/>
      <c r="B16" s="1"/>
      <c r="C16" s="2"/>
      <c r="D16" s="1"/>
      <c r="E16" s="46"/>
    </row>
    <row r="17" spans="1:7">
      <c r="A17" s="31" t="s">
        <v>32</v>
      </c>
      <c r="B17" s="13">
        <v>3973.8827700000006</v>
      </c>
      <c r="C17" s="13">
        <v>2019.7908799999998</v>
      </c>
      <c r="D17" s="13">
        <v>9592.9409981600002</v>
      </c>
      <c r="E17" s="12">
        <v>0.54451946319255229</v>
      </c>
      <c r="F17" s="41"/>
      <c r="G17" s="42"/>
    </row>
    <row r="18" spans="1:7">
      <c r="A18" s="32" t="s">
        <v>36</v>
      </c>
      <c r="B18" s="1">
        <v>3973.8827700000006</v>
      </c>
      <c r="C18" s="2"/>
      <c r="D18" s="1">
        <v>3973.8827700000006</v>
      </c>
      <c r="E18" s="29">
        <v>0.22556758278046091</v>
      </c>
      <c r="F18" s="43"/>
      <c r="G18" s="44"/>
    </row>
    <row r="19" spans="1:7">
      <c r="A19" s="32" t="s">
        <v>18</v>
      </c>
      <c r="B19" s="1"/>
      <c r="C19" s="2">
        <v>1025.9008799999999</v>
      </c>
      <c r="D19" s="1">
        <v>2854.05624816</v>
      </c>
      <c r="E19" s="29">
        <v>0.16200341234950985</v>
      </c>
      <c r="F19" s="43"/>
      <c r="G19" s="44"/>
    </row>
    <row r="20" spans="1:7">
      <c r="A20" s="32" t="s">
        <v>12</v>
      </c>
      <c r="B20" s="1"/>
      <c r="C20" s="2">
        <v>993.88999999999987</v>
      </c>
      <c r="D20" s="1">
        <v>2765.0019799999995</v>
      </c>
      <c r="E20" s="29">
        <v>0.15694846806258156</v>
      </c>
      <c r="F20" s="43"/>
      <c r="G20" s="44"/>
    </row>
    <row r="21" spans="1:7">
      <c r="A21" s="32"/>
      <c r="B21" s="1"/>
      <c r="C21" s="2"/>
      <c r="D21" s="1"/>
      <c r="E21" s="29"/>
    </row>
    <row r="22" spans="1:7">
      <c r="A22" s="28"/>
      <c r="B22" s="1"/>
      <c r="C22" s="47"/>
      <c r="D22" s="1"/>
      <c r="E22" s="45"/>
    </row>
    <row r="23" spans="1:7">
      <c r="A23" s="31" t="s">
        <v>13</v>
      </c>
      <c r="B23" s="13">
        <v>70226.239021599991</v>
      </c>
      <c r="C23" s="13">
        <v>1044.1269840000002</v>
      </c>
      <c r="D23" s="13">
        <v>73131.000291087999</v>
      </c>
      <c r="E23" s="12">
        <v>4.1510995458927198</v>
      </c>
      <c r="F23" s="41"/>
      <c r="G23" s="42"/>
    </row>
    <row r="24" spans="1:7">
      <c r="A24" s="32" t="s">
        <v>44</v>
      </c>
      <c r="B24" s="1">
        <v>28015.794900000001</v>
      </c>
      <c r="C24" s="1">
        <v>0</v>
      </c>
      <c r="D24" s="1">
        <v>28015.794900000001</v>
      </c>
      <c r="E24" s="29">
        <v>1.5902469954507903</v>
      </c>
      <c r="F24" s="43"/>
      <c r="G24" s="44"/>
    </row>
    <row r="25" spans="1:7">
      <c r="A25" s="32" t="s">
        <v>17</v>
      </c>
      <c r="B25" s="1">
        <v>10219.559121599999</v>
      </c>
      <c r="C25" s="1">
        <v>0</v>
      </c>
      <c r="D25" s="1">
        <v>10219.559121599999</v>
      </c>
      <c r="E25" s="29">
        <v>0.58008788420835122</v>
      </c>
      <c r="F25" s="43"/>
      <c r="G25" s="44"/>
    </row>
    <row r="26" spans="1:7">
      <c r="A26" s="32" t="s">
        <v>16</v>
      </c>
      <c r="B26" s="1">
        <v>7245.55</v>
      </c>
      <c r="C26" s="1">
        <v>0</v>
      </c>
      <c r="D26" s="1">
        <v>7245.55</v>
      </c>
      <c r="E26" s="29">
        <v>0.41127564500725533</v>
      </c>
      <c r="F26" s="43"/>
      <c r="G26" s="44"/>
    </row>
    <row r="27" spans="1:7">
      <c r="A27" s="32" t="s">
        <v>45</v>
      </c>
      <c r="B27" s="1">
        <v>5385.3000000000011</v>
      </c>
      <c r="C27" s="1">
        <v>0</v>
      </c>
      <c r="D27" s="1">
        <v>5385.3000000000011</v>
      </c>
      <c r="E27" s="29">
        <v>0.30568317533625083</v>
      </c>
      <c r="F27" s="43"/>
      <c r="G27" s="44"/>
    </row>
    <row r="28" spans="1:7">
      <c r="A28" s="32" t="s">
        <v>19</v>
      </c>
      <c r="B28" s="1">
        <v>5162.5999999999995</v>
      </c>
      <c r="C28" s="1">
        <v>0</v>
      </c>
      <c r="D28" s="1">
        <v>5162.5999999999995</v>
      </c>
      <c r="E28" s="29">
        <v>0.29304216310900566</v>
      </c>
      <c r="F28" s="43"/>
      <c r="G28" s="44"/>
    </row>
    <row r="29" spans="1:7">
      <c r="A29" s="32" t="s">
        <v>46</v>
      </c>
      <c r="B29" s="1">
        <v>4654.25</v>
      </c>
      <c r="C29" s="1"/>
      <c r="D29" s="1">
        <v>4654.25</v>
      </c>
      <c r="E29" s="29">
        <v>0.26418693829661211</v>
      </c>
      <c r="F29" s="43"/>
      <c r="G29" s="44"/>
    </row>
    <row r="30" spans="1:7">
      <c r="A30" s="32" t="s">
        <v>15</v>
      </c>
      <c r="B30" s="1">
        <v>4172.18</v>
      </c>
      <c r="C30" s="1">
        <v>0</v>
      </c>
      <c r="D30" s="1">
        <v>4172.18</v>
      </c>
      <c r="E30" s="29">
        <v>0.23682343239455533</v>
      </c>
      <c r="F30" s="43"/>
      <c r="G30" s="44"/>
    </row>
    <row r="31" spans="1:7">
      <c r="A31" s="32" t="s">
        <v>21</v>
      </c>
      <c r="B31" s="1">
        <v>3092.55</v>
      </c>
      <c r="C31" s="1">
        <v>0</v>
      </c>
      <c r="D31" s="1">
        <v>3092.55</v>
      </c>
      <c r="E31" s="29">
        <v>0.17554091766217714</v>
      </c>
      <c r="F31" s="43"/>
      <c r="G31" s="44"/>
    </row>
    <row r="32" spans="1:7">
      <c r="A32" s="32" t="s">
        <v>20</v>
      </c>
      <c r="B32" s="1">
        <v>0</v>
      </c>
      <c r="C32" s="1">
        <v>508.64928000000003</v>
      </c>
      <c r="D32" s="1">
        <v>1415.0622969600001</v>
      </c>
      <c r="E32" s="29">
        <v>8.0322495726021112E-2</v>
      </c>
      <c r="F32" s="43"/>
      <c r="G32" s="44"/>
    </row>
    <row r="33" spans="1:7">
      <c r="A33" s="32" t="s">
        <v>22</v>
      </c>
      <c r="B33" s="1">
        <v>1148.7149999999999</v>
      </c>
      <c r="C33" s="1">
        <v>0</v>
      </c>
      <c r="D33" s="1">
        <v>1148.7149999999999</v>
      </c>
      <c r="E33" s="29">
        <v>6.5203953123573674E-2</v>
      </c>
      <c r="F33" s="43"/>
      <c r="G33" s="44"/>
    </row>
    <row r="34" spans="1:7">
      <c r="A34" s="32" t="s">
        <v>12</v>
      </c>
      <c r="B34" s="1">
        <v>1129.74</v>
      </c>
      <c r="C34" s="1">
        <v>0</v>
      </c>
      <c r="D34" s="1">
        <v>1129.74</v>
      </c>
      <c r="E34" s="29">
        <v>6.4126884389797412E-2</v>
      </c>
      <c r="F34" s="43"/>
      <c r="G34" s="44"/>
    </row>
    <row r="35" spans="1:7">
      <c r="A35" s="32" t="s">
        <v>23</v>
      </c>
      <c r="B35" s="1">
        <v>0</v>
      </c>
      <c r="C35" s="1">
        <v>258.57144</v>
      </c>
      <c r="D35" s="1">
        <v>719.34574608000003</v>
      </c>
      <c r="E35" s="29">
        <v>4.0831874143754075E-2</v>
      </c>
      <c r="F35" s="43"/>
      <c r="G35" s="44"/>
    </row>
    <row r="36" spans="1:7">
      <c r="A36" s="32" t="s">
        <v>24</v>
      </c>
      <c r="B36" s="1">
        <v>0</v>
      </c>
      <c r="C36" s="1">
        <v>201.99600000000004</v>
      </c>
      <c r="D36" s="1">
        <v>561.95287200000007</v>
      </c>
      <c r="E36" s="29">
        <v>3.1897858671250577E-2</v>
      </c>
      <c r="F36" s="43"/>
      <c r="G36" s="44"/>
    </row>
    <row r="37" spans="1:7">
      <c r="A37" s="32" t="s">
        <v>18</v>
      </c>
      <c r="B37" s="1">
        <v>0</v>
      </c>
      <c r="C37" s="1">
        <v>74.910263999999998</v>
      </c>
      <c r="D37" s="1">
        <v>208.400354448</v>
      </c>
      <c r="E37" s="29">
        <v>1.1829328373324569E-2</v>
      </c>
      <c r="F37" s="43"/>
      <c r="G37" s="44"/>
    </row>
    <row r="38" spans="1:7">
      <c r="A38" s="32"/>
      <c r="B38" s="1"/>
      <c r="C38" s="4"/>
      <c r="D38" s="5"/>
      <c r="E38" s="3"/>
    </row>
    <row r="39" spans="1:7">
      <c r="A39" s="34" t="s">
        <v>26</v>
      </c>
      <c r="B39" s="13"/>
      <c r="C39" s="13">
        <v>81509.886978216236</v>
      </c>
      <c r="D39" s="13">
        <v>226760.50557339759</v>
      </c>
      <c r="E39" s="12">
        <v>12.871496738255951</v>
      </c>
      <c r="F39" s="41"/>
      <c r="G39" s="42"/>
    </row>
    <row r="40" spans="1:7">
      <c r="A40" s="32" t="s">
        <v>28</v>
      </c>
      <c r="B40" s="1"/>
      <c r="C40" s="4">
        <v>66758.165448118438</v>
      </c>
      <c r="D40" s="1">
        <v>185721.21627666551</v>
      </c>
      <c r="E40" s="29">
        <v>10.542003438761387</v>
      </c>
      <c r="F40" s="43"/>
      <c r="G40" s="44"/>
    </row>
    <row r="41" spans="1:7">
      <c r="A41" s="32" t="s">
        <v>29</v>
      </c>
      <c r="B41" s="1"/>
      <c r="C41" s="4">
        <v>14751.721530097799</v>
      </c>
      <c r="D41" s="1">
        <v>41039.289296732073</v>
      </c>
      <c r="E41" s="29">
        <v>2.3294932994945632</v>
      </c>
      <c r="F41" s="43"/>
      <c r="G41" s="44"/>
    </row>
    <row r="42" spans="1:7">
      <c r="A42" s="32"/>
      <c r="B42" s="6"/>
      <c r="C42" s="7"/>
      <c r="D42" s="8"/>
      <c r="E42" s="48"/>
    </row>
    <row r="43" spans="1:7">
      <c r="A43" s="36" t="s">
        <v>3</v>
      </c>
      <c r="B43" s="9">
        <v>1526294.7059373779</v>
      </c>
      <c r="C43" s="9">
        <v>84626.63602272782</v>
      </c>
      <c r="D43" s="9">
        <v>1761726.0073526069</v>
      </c>
      <c r="E43" s="10">
        <v>99.999999999999986</v>
      </c>
      <c r="F43" s="41"/>
      <c r="G43" s="42"/>
    </row>
    <row r="44" spans="1:7">
      <c r="A44" s="37" t="s">
        <v>47</v>
      </c>
      <c r="B44" s="49">
        <v>2.782</v>
      </c>
      <c r="C44" s="50"/>
      <c r="D44" s="50"/>
      <c r="E44" s="51"/>
    </row>
    <row r="45" spans="1:7">
      <c r="E45" s="40"/>
    </row>
  </sheetData>
  <mergeCells count="6">
    <mergeCell ref="D6:D7"/>
    <mergeCell ref="A1:E1"/>
    <mergeCell ref="A2:E2"/>
    <mergeCell ref="A3:E3"/>
    <mergeCell ref="A4:E4"/>
    <mergeCell ref="D5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G5" sqref="G5"/>
    </sheetView>
  </sheetViews>
  <sheetFormatPr baseColWidth="10" defaultRowHeight="15"/>
  <cols>
    <col min="1" max="1" width="39" customWidth="1"/>
    <col min="2" max="2" width="22.140625" customWidth="1"/>
    <col min="3" max="3" width="18.5703125" customWidth="1"/>
  </cols>
  <sheetData>
    <row r="1" spans="1:7" ht="15.75">
      <c r="A1" s="107" t="s">
        <v>0</v>
      </c>
      <c r="B1" s="107"/>
      <c r="C1" s="107"/>
      <c r="D1" s="107"/>
      <c r="E1" s="107"/>
    </row>
    <row r="2" spans="1:7" ht="15.75">
      <c r="A2" s="107" t="s">
        <v>57</v>
      </c>
      <c r="B2" s="107"/>
      <c r="C2" s="107"/>
      <c r="D2" s="107"/>
      <c r="E2" s="107"/>
    </row>
    <row r="3" spans="1:7">
      <c r="A3" s="108" t="s">
        <v>35</v>
      </c>
      <c r="B3" s="108"/>
      <c r="C3" s="108"/>
      <c r="D3" s="108"/>
      <c r="E3" s="108"/>
    </row>
    <row r="4" spans="1:7">
      <c r="A4" s="109"/>
      <c r="B4" s="109"/>
      <c r="C4" s="109"/>
      <c r="D4" s="109"/>
      <c r="E4" s="109"/>
    </row>
    <row r="5" spans="1:7" ht="30">
      <c r="A5" s="16"/>
      <c r="B5" s="17" t="s">
        <v>1</v>
      </c>
      <c r="C5" s="17" t="s">
        <v>2</v>
      </c>
      <c r="D5" s="110" t="s">
        <v>3</v>
      </c>
      <c r="E5" s="111"/>
    </row>
    <row r="6" spans="1:7">
      <c r="A6" s="18" t="s">
        <v>4</v>
      </c>
      <c r="B6" s="19"/>
      <c r="C6" s="20"/>
      <c r="D6" s="105" t="s">
        <v>30</v>
      </c>
      <c r="E6" s="21"/>
    </row>
    <row r="7" spans="1:7">
      <c r="A7" s="22"/>
      <c r="B7" s="23" t="s">
        <v>5</v>
      </c>
      <c r="C7" s="24" t="s">
        <v>6</v>
      </c>
      <c r="D7" s="106"/>
      <c r="E7" s="24" t="s">
        <v>7</v>
      </c>
    </row>
    <row r="8" spans="1:7">
      <c r="A8" s="25"/>
      <c r="B8" s="19"/>
      <c r="C8" s="20"/>
      <c r="D8" s="19"/>
      <c r="E8" s="26"/>
    </row>
    <row r="9" spans="1:7">
      <c r="A9" s="27" t="s">
        <v>8</v>
      </c>
      <c r="B9" s="15">
        <v>1513762.4259657781</v>
      </c>
      <c r="C9" s="15">
        <v>15.235580511566827</v>
      </c>
      <c r="D9" s="15">
        <v>1513804.9332354052</v>
      </c>
      <c r="E9" s="14">
        <f>SUM(E10:E13)</f>
        <v>82.357458093448003</v>
      </c>
      <c r="F9" s="41"/>
      <c r="G9" s="42"/>
    </row>
    <row r="10" spans="1:7">
      <c r="A10" s="28" t="s">
        <v>27</v>
      </c>
      <c r="B10" s="1">
        <v>906941.52599999995</v>
      </c>
      <c r="C10" s="2"/>
      <c r="D10" s="1">
        <v>906941.52599999995</v>
      </c>
      <c r="E10" s="29">
        <v>49.341495116621829</v>
      </c>
      <c r="F10" s="43"/>
      <c r="G10" s="44"/>
    </row>
    <row r="11" spans="1:7">
      <c r="A11" s="28" t="s">
        <v>9</v>
      </c>
      <c r="B11" s="1">
        <v>577458</v>
      </c>
      <c r="C11" s="2"/>
      <c r="D11" s="1">
        <v>577458</v>
      </c>
      <c r="E11" s="29">
        <v>31.416183149887228</v>
      </c>
      <c r="F11" s="43"/>
      <c r="G11" s="44"/>
    </row>
    <row r="12" spans="1:7">
      <c r="A12" s="28" t="s">
        <v>10</v>
      </c>
      <c r="B12" s="1">
        <v>29361.899965777957</v>
      </c>
      <c r="C12" s="1">
        <v>15.235580511566827</v>
      </c>
      <c r="D12" s="1">
        <v>29404.40723540523</v>
      </c>
      <c r="E12" s="29">
        <v>1.5997254226651287</v>
      </c>
      <c r="F12" s="43"/>
      <c r="G12" s="44"/>
    </row>
    <row r="13" spans="1:7">
      <c r="A13" s="28" t="s">
        <v>11</v>
      </c>
      <c r="B13" s="1">
        <v>1</v>
      </c>
      <c r="C13" s="2"/>
      <c r="D13" s="1">
        <v>1</v>
      </c>
      <c r="E13" s="29">
        <v>5.4404273817121303E-5</v>
      </c>
      <c r="F13" s="43"/>
      <c r="G13" s="44"/>
    </row>
    <row r="14" spans="1:7">
      <c r="A14" s="28"/>
      <c r="B14" s="1"/>
      <c r="C14" s="2"/>
      <c r="D14" s="1"/>
      <c r="E14" s="45"/>
    </row>
    <row r="15" spans="1:7">
      <c r="A15" s="27" t="s">
        <v>33</v>
      </c>
      <c r="B15" s="15">
        <v>76338.198038000002</v>
      </c>
      <c r="C15" s="15">
        <v>88870.163888999989</v>
      </c>
      <c r="D15" s="15">
        <v>324285.95528831001</v>
      </c>
      <c r="E15" s="14">
        <f>+E17+E23+E40</f>
        <v>17.642541906551973</v>
      </c>
      <c r="G15" s="42"/>
    </row>
    <row r="16" spans="1:7">
      <c r="A16" s="28"/>
      <c r="B16" s="1"/>
      <c r="C16" s="2"/>
      <c r="D16" s="1"/>
      <c r="E16" s="46"/>
    </row>
    <row r="17" spans="1:7">
      <c r="A17" s="31" t="s">
        <v>32</v>
      </c>
      <c r="B17" s="13">
        <v>3977.2717200000002</v>
      </c>
      <c r="C17" s="13">
        <v>2021.5762399999999</v>
      </c>
      <c r="D17" s="13">
        <v>9617.4694295999998</v>
      </c>
      <c r="E17" s="12">
        <f>SUM(E18:E20)</f>
        <v>0.52323144027575186</v>
      </c>
      <c r="G17" s="42"/>
    </row>
    <row r="18" spans="1:7">
      <c r="A18" s="32" t="s">
        <v>36</v>
      </c>
      <c r="B18" s="1">
        <v>3977.2717200000002</v>
      </c>
      <c r="C18" s="2"/>
      <c r="D18" s="1">
        <v>3977.2717200000002</v>
      </c>
      <c r="E18" s="29">
        <v>0.21638057969997301</v>
      </c>
      <c r="F18" s="43"/>
      <c r="G18" s="44"/>
    </row>
    <row r="19" spans="1:7">
      <c r="A19" s="32" t="s">
        <v>18</v>
      </c>
      <c r="B19" s="1"/>
      <c r="C19" s="2">
        <v>1026.39624</v>
      </c>
      <c r="D19" s="1">
        <v>2863.6455096</v>
      </c>
      <c r="E19" s="29">
        <v>0.15579455441944826</v>
      </c>
      <c r="F19" s="43"/>
      <c r="G19" s="44"/>
    </row>
    <row r="20" spans="1:7">
      <c r="A20" s="32" t="s">
        <v>12</v>
      </c>
      <c r="B20" s="1"/>
      <c r="C20" s="2">
        <v>995.18</v>
      </c>
      <c r="D20" s="1">
        <v>2776.5522000000001</v>
      </c>
      <c r="E20" s="29">
        <v>0.15105630615633053</v>
      </c>
      <c r="F20" s="43"/>
      <c r="G20" s="44"/>
    </row>
    <row r="21" spans="1:7">
      <c r="A21" s="32"/>
      <c r="B21" s="1"/>
      <c r="C21" s="2"/>
      <c r="D21" s="1"/>
      <c r="E21" s="29"/>
    </row>
    <row r="22" spans="1:7">
      <c r="A22" s="28"/>
      <c r="B22" s="1"/>
      <c r="C22" s="47"/>
      <c r="D22" s="1"/>
      <c r="E22" s="45"/>
    </row>
    <row r="23" spans="1:7">
      <c r="A23" s="31" t="s">
        <v>13</v>
      </c>
      <c r="B23" s="13">
        <v>72360.926317999998</v>
      </c>
      <c r="C23" s="13">
        <v>1024.515619</v>
      </c>
      <c r="D23" s="13">
        <v>75219.324895009995</v>
      </c>
      <c r="E23" s="12">
        <f>SUM(E24:E38)</f>
        <v>4.0922527479271338</v>
      </c>
      <c r="G23" s="42"/>
    </row>
    <row r="24" spans="1:7">
      <c r="A24" s="32" t="s">
        <v>44</v>
      </c>
      <c r="B24" s="1">
        <v>28054.675199999998</v>
      </c>
      <c r="C24" s="1">
        <v>0</v>
      </c>
      <c r="D24" s="1">
        <v>28054.675199999998</v>
      </c>
      <c r="E24" s="29">
        <v>1.5262942314312022</v>
      </c>
      <c r="F24" s="43"/>
      <c r="G24" s="44"/>
    </row>
    <row r="25" spans="1:7">
      <c r="A25" s="32" t="s">
        <v>17</v>
      </c>
      <c r="B25" s="1">
        <v>10160.459358</v>
      </c>
      <c r="C25" s="1">
        <v>0</v>
      </c>
      <c r="D25" s="1">
        <v>10160.459358</v>
      </c>
      <c r="E25" s="29">
        <v>0.55277241302036451</v>
      </c>
      <c r="F25" s="43"/>
      <c r="G25" s="44"/>
    </row>
    <row r="26" spans="1:7">
      <c r="A26" s="32" t="s">
        <v>16</v>
      </c>
      <c r="B26" s="1">
        <v>7213.68</v>
      </c>
      <c r="C26" s="1">
        <v>0</v>
      </c>
      <c r="D26" s="1">
        <v>7213.68</v>
      </c>
      <c r="E26" s="29">
        <v>0.39245502194909165</v>
      </c>
      <c r="F26" s="43"/>
      <c r="G26" s="44"/>
    </row>
    <row r="27" spans="1:7">
      <c r="A27" s="32" t="s">
        <v>45</v>
      </c>
      <c r="B27" s="1">
        <v>5433.85</v>
      </c>
      <c r="C27" s="1">
        <v>0</v>
      </c>
      <c r="D27" s="1">
        <v>5433.85</v>
      </c>
      <c r="E27" s="29">
        <v>0.2956246632811646</v>
      </c>
      <c r="F27" s="43"/>
      <c r="G27" s="44"/>
    </row>
    <row r="28" spans="1:7">
      <c r="A28" s="32" t="s">
        <v>19</v>
      </c>
      <c r="B28" s="1">
        <v>5120.55</v>
      </c>
      <c r="C28" s="1">
        <v>0</v>
      </c>
      <c r="D28" s="1">
        <v>5120.55</v>
      </c>
      <c r="E28" s="29">
        <v>0.27857980429426049</v>
      </c>
      <c r="F28" s="43"/>
      <c r="G28" s="44"/>
    </row>
    <row r="29" spans="1:7">
      <c r="A29" s="32" t="s">
        <v>58</v>
      </c>
      <c r="B29" s="1">
        <v>4594.4925000000003</v>
      </c>
      <c r="C29" s="1"/>
      <c r="D29" s="1">
        <v>4594.4925000000003</v>
      </c>
      <c r="E29" s="29">
        <v>0.24996002802071021</v>
      </c>
      <c r="F29" s="43"/>
      <c r="G29" s="44"/>
    </row>
    <row r="30" spans="1:7">
      <c r="A30" s="32" t="s">
        <v>59</v>
      </c>
      <c r="B30" s="1">
        <v>4298.1385600000003</v>
      </c>
      <c r="C30" s="1">
        <v>0</v>
      </c>
      <c r="D30" s="1">
        <v>4298.1385600000003</v>
      </c>
      <c r="E30" s="29">
        <v>0.23383710712216746</v>
      </c>
      <c r="F30" s="43"/>
      <c r="G30" s="44"/>
    </row>
    <row r="31" spans="1:7">
      <c r="A31" s="32" t="s">
        <v>21</v>
      </c>
      <c r="B31" s="1">
        <v>3067.11</v>
      </c>
      <c r="C31" s="1">
        <v>0</v>
      </c>
      <c r="D31" s="1">
        <v>3067.11</v>
      </c>
      <c r="E31" s="29">
        <v>0.16686389226723092</v>
      </c>
      <c r="F31" s="43"/>
      <c r="G31" s="44"/>
    </row>
    <row r="32" spans="1:7">
      <c r="A32" s="32" t="s">
        <v>15</v>
      </c>
      <c r="B32" s="1">
        <v>2152.44</v>
      </c>
      <c r="C32" s="1">
        <v>0</v>
      </c>
      <c r="D32" s="1">
        <v>2152.44</v>
      </c>
      <c r="E32" s="29">
        <v>0.11710193513492459</v>
      </c>
      <c r="F32" s="43"/>
      <c r="G32" s="44"/>
    </row>
    <row r="33" spans="1:7">
      <c r="A33" s="32" t="s">
        <v>20</v>
      </c>
      <c r="B33" s="1">
        <v>0</v>
      </c>
      <c r="C33" s="1">
        <v>495.35496000000001</v>
      </c>
      <c r="D33" s="1">
        <v>1382.0403384000001</v>
      </c>
      <c r="E33" s="29">
        <v>7.5188900996620595E-2</v>
      </c>
      <c r="F33" s="43"/>
      <c r="G33" s="44"/>
    </row>
    <row r="34" spans="1:7">
      <c r="A34" s="32" t="s">
        <v>22</v>
      </c>
      <c r="B34" s="1">
        <v>1145.0474999999999</v>
      </c>
      <c r="C34" s="1">
        <v>0</v>
      </c>
      <c r="D34" s="1">
        <v>1145.0474999999999</v>
      </c>
      <c r="E34" s="29">
        <v>6.2295477723610194E-2</v>
      </c>
      <c r="F34" s="43"/>
      <c r="G34" s="44"/>
    </row>
    <row r="35" spans="1:7">
      <c r="A35" s="32" t="s">
        <v>12</v>
      </c>
      <c r="B35" s="1">
        <v>1120.4831999999999</v>
      </c>
      <c r="C35" s="1">
        <v>0</v>
      </c>
      <c r="D35" s="1">
        <v>1120.4831999999999</v>
      </c>
      <c r="E35" s="29">
        <v>6.0959074820284294E-2</v>
      </c>
      <c r="F35" s="43"/>
      <c r="G35" s="44"/>
    </row>
    <row r="36" spans="1:7">
      <c r="A36" s="32" t="s">
        <v>23</v>
      </c>
      <c r="B36" s="1">
        <v>0</v>
      </c>
      <c r="C36" s="1">
        <v>252.99986999999999</v>
      </c>
      <c r="D36" s="1">
        <v>705.86963730000002</v>
      </c>
      <c r="E36" s="29">
        <v>3.8402325026861299E-2</v>
      </c>
      <c r="F36" s="43"/>
      <c r="G36" s="44"/>
    </row>
    <row r="37" spans="1:7">
      <c r="A37" s="32" t="s">
        <v>24</v>
      </c>
      <c r="B37" s="1">
        <v>0</v>
      </c>
      <c r="C37" s="1">
        <v>200.88999999999996</v>
      </c>
      <c r="D37" s="1">
        <v>560.48309999999992</v>
      </c>
      <c r="E37" s="29">
        <v>3.049267604226898E-2</v>
      </c>
      <c r="F37" s="43"/>
      <c r="G37" s="44"/>
    </row>
    <row r="38" spans="1:7">
      <c r="A38" s="32" t="s">
        <v>18</v>
      </c>
      <c r="B38" s="1">
        <v>0</v>
      </c>
      <c r="C38" s="4">
        <v>75.270789000000008</v>
      </c>
      <c r="D38" s="1">
        <v>210.00550131000003</v>
      </c>
      <c r="E38" s="29">
        <v>1.1425196796371068E-2</v>
      </c>
      <c r="F38" s="43"/>
      <c r="G38" s="44"/>
    </row>
    <row r="39" spans="1:7">
      <c r="A39" s="32"/>
      <c r="B39" s="1"/>
      <c r="C39" s="4"/>
      <c r="D39" s="5"/>
      <c r="E39" s="3"/>
    </row>
    <row r="40" spans="1:7">
      <c r="A40" s="34" t="s">
        <v>26</v>
      </c>
      <c r="B40" s="13"/>
      <c r="C40" s="13">
        <v>85824.072029999996</v>
      </c>
      <c r="D40" s="13">
        <v>239449.16096370001</v>
      </c>
      <c r="E40" s="12">
        <f>SUM(E41:E42)</f>
        <v>13.027057718349088</v>
      </c>
      <c r="G40" s="55"/>
    </row>
    <row r="41" spans="1:7">
      <c r="A41" s="32" t="s">
        <v>28</v>
      </c>
      <c r="B41" s="1"/>
      <c r="C41" s="4">
        <v>71013.343580000001</v>
      </c>
      <c r="D41" s="1">
        <v>198127.2285882</v>
      </c>
      <c r="E41" s="29">
        <v>10.778967994739816</v>
      </c>
      <c r="F41" s="43"/>
      <c r="G41" s="44"/>
    </row>
    <row r="42" spans="1:7">
      <c r="A42" s="32" t="s">
        <v>29</v>
      </c>
      <c r="B42" s="1"/>
      <c r="C42" s="4">
        <v>14810.728449999999</v>
      </c>
      <c r="D42" s="1">
        <v>41321.9323755</v>
      </c>
      <c r="E42" s="29">
        <v>2.2480897236092714</v>
      </c>
      <c r="F42" s="43"/>
      <c r="G42" s="44"/>
    </row>
    <row r="43" spans="1:7">
      <c r="A43" s="32"/>
      <c r="B43" s="6"/>
      <c r="C43" s="7"/>
      <c r="D43" s="8"/>
      <c r="E43" s="48"/>
    </row>
    <row r="44" spans="1:7">
      <c r="A44" s="36" t="s">
        <v>3</v>
      </c>
      <c r="B44" s="9">
        <v>1590100.624003778</v>
      </c>
      <c r="C44" s="9">
        <v>88885.399469511554</v>
      </c>
      <c r="D44" s="9">
        <v>1838090.8885237153</v>
      </c>
      <c r="E44" s="10">
        <f>+E15+E9</f>
        <v>99.999999999999972</v>
      </c>
      <c r="F44" s="41"/>
      <c r="G44" s="42"/>
    </row>
    <row r="45" spans="1:7">
      <c r="A45" s="37" t="s">
        <v>47</v>
      </c>
      <c r="B45" s="49">
        <v>2.79</v>
      </c>
      <c r="C45" s="50"/>
      <c r="D45" s="50"/>
      <c r="E45" s="51"/>
    </row>
    <row r="47" spans="1:7">
      <c r="B47" s="56"/>
    </row>
    <row r="48" spans="1:7">
      <c r="B48" s="56"/>
    </row>
    <row r="49" spans="2:2">
      <c r="B49" s="55"/>
    </row>
  </sheetData>
  <mergeCells count="6">
    <mergeCell ref="D6:D7"/>
    <mergeCell ref="A1:E1"/>
    <mergeCell ref="A2:E2"/>
    <mergeCell ref="A3:E3"/>
    <mergeCell ref="A4:E4"/>
    <mergeCell ref="D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H23" sqref="H23"/>
    </sheetView>
  </sheetViews>
  <sheetFormatPr baseColWidth="10" defaultRowHeight="15"/>
  <cols>
    <col min="1" max="1" width="35.7109375" customWidth="1"/>
    <col min="2" max="2" width="14.85546875" customWidth="1"/>
    <col min="3" max="3" width="15.5703125" customWidth="1"/>
  </cols>
  <sheetData>
    <row r="1" spans="1:5" ht="15.75">
      <c r="A1" s="107" t="s">
        <v>0</v>
      </c>
      <c r="B1" s="107"/>
      <c r="C1" s="107"/>
      <c r="D1" s="107"/>
      <c r="E1" s="107"/>
    </row>
    <row r="2" spans="1:5" ht="15.75">
      <c r="A2" s="107" t="s">
        <v>53</v>
      </c>
      <c r="B2" s="107"/>
      <c r="C2" s="107"/>
      <c r="D2" s="107"/>
      <c r="E2" s="107"/>
    </row>
    <row r="3" spans="1:5">
      <c r="A3" s="108" t="s">
        <v>52</v>
      </c>
      <c r="B3" s="108"/>
      <c r="C3" s="108"/>
      <c r="D3" s="108"/>
      <c r="E3" s="108"/>
    </row>
    <row r="4" spans="1:5">
      <c r="A4" s="109"/>
      <c r="B4" s="109"/>
      <c r="C4" s="109"/>
      <c r="D4" s="109"/>
      <c r="E4" s="109"/>
    </row>
    <row r="5" spans="1:5" ht="30">
      <c r="A5" s="16"/>
      <c r="B5" s="17" t="s">
        <v>1</v>
      </c>
      <c r="C5" s="17" t="s">
        <v>2</v>
      </c>
      <c r="D5" s="110" t="s">
        <v>3</v>
      </c>
      <c r="E5" s="111"/>
    </row>
    <row r="6" spans="1:5">
      <c r="A6" s="18" t="s">
        <v>4</v>
      </c>
      <c r="B6" s="19"/>
      <c r="C6" s="20"/>
      <c r="D6" s="105" t="s">
        <v>30</v>
      </c>
      <c r="E6" s="21"/>
    </row>
    <row r="7" spans="1:5">
      <c r="A7" s="22"/>
      <c r="B7" s="23" t="s">
        <v>5</v>
      </c>
      <c r="C7" s="24" t="s">
        <v>6</v>
      </c>
      <c r="D7" s="106"/>
      <c r="E7" s="24" t="s">
        <v>7</v>
      </c>
    </row>
    <row r="8" spans="1:5">
      <c r="A8" s="1"/>
      <c r="B8" s="19"/>
      <c r="C8" s="20"/>
      <c r="D8" s="19"/>
      <c r="E8" s="26"/>
    </row>
    <row r="9" spans="1:5">
      <c r="A9" s="27" t="s">
        <v>8</v>
      </c>
      <c r="B9" s="15">
        <v>1514795.8129357782</v>
      </c>
      <c r="C9" s="15">
        <v>510.01182051156678</v>
      </c>
      <c r="D9" s="15">
        <v>1516226.9061041335</v>
      </c>
      <c r="E9" s="14">
        <v>82.101641158918241</v>
      </c>
    </row>
    <row r="10" spans="1:5">
      <c r="A10" s="28" t="s">
        <v>27</v>
      </c>
      <c r="B10" s="1">
        <v>938972.04599999997</v>
      </c>
      <c r="C10" s="2"/>
      <c r="D10" s="1">
        <v>938972.04599999997</v>
      </c>
      <c r="E10" s="29">
        <v>50.844102892971343</v>
      </c>
    </row>
    <row r="11" spans="1:5">
      <c r="A11" s="28" t="s">
        <v>9</v>
      </c>
      <c r="B11" s="1">
        <v>575817</v>
      </c>
      <c r="C11" s="2"/>
      <c r="D11" s="1">
        <v>575817</v>
      </c>
      <c r="E11" s="29">
        <v>31.179734178712799</v>
      </c>
    </row>
    <row r="12" spans="1:5">
      <c r="A12" s="28" t="s">
        <v>10</v>
      </c>
      <c r="B12" s="1">
        <v>5.7669357779729369</v>
      </c>
      <c r="C12" s="1">
        <v>510.01182051156678</v>
      </c>
      <c r="D12" s="1">
        <v>1436.8601041334293</v>
      </c>
      <c r="E12" s="29">
        <v>7.7804087234100261E-2</v>
      </c>
    </row>
    <row r="13" spans="1:5">
      <c r="A13" s="28" t="s">
        <v>11</v>
      </c>
      <c r="B13" s="1">
        <v>1</v>
      </c>
      <c r="C13" s="2"/>
      <c r="D13" s="1">
        <v>1</v>
      </c>
      <c r="E13" s="29">
        <v>0</v>
      </c>
    </row>
    <row r="14" spans="1:5">
      <c r="A14" s="28"/>
      <c r="B14" s="1"/>
      <c r="C14" s="2"/>
      <c r="D14" s="1"/>
      <c r="E14" s="45"/>
    </row>
    <row r="15" spans="1:5">
      <c r="A15" s="27" t="s">
        <v>33</v>
      </c>
      <c r="B15" s="15">
        <v>81780.297909999994</v>
      </c>
      <c r="C15" s="15">
        <v>88652.766531000001</v>
      </c>
      <c r="D15" s="15">
        <v>330539.960795986</v>
      </c>
      <c r="E15" s="14">
        <v>17.898304692395314</v>
      </c>
    </row>
    <row r="16" spans="1:5">
      <c r="A16" s="28"/>
      <c r="B16" s="1"/>
      <c r="C16" s="2"/>
      <c r="D16" s="1"/>
      <c r="E16" s="46"/>
    </row>
    <row r="17" spans="1:5">
      <c r="A17" s="31" t="s">
        <v>32</v>
      </c>
      <c r="B17" s="13">
        <v>3980.50119</v>
      </c>
      <c r="C17" s="13">
        <v>2029.0790400000001</v>
      </c>
      <c r="D17" s="13">
        <v>9674.09697624</v>
      </c>
      <c r="E17" s="53">
        <v>0.52383964373794534</v>
      </c>
    </row>
    <row r="18" spans="1:5">
      <c r="A18" s="32" t="s">
        <v>36</v>
      </c>
      <c r="B18" s="1">
        <v>3980.50119</v>
      </c>
      <c r="C18" s="2"/>
      <c r="D18" s="1">
        <v>3980.50119</v>
      </c>
      <c r="E18" s="29">
        <v>0.21553891080369278</v>
      </c>
    </row>
    <row r="19" spans="1:5">
      <c r="A19" s="32" t="s">
        <v>18</v>
      </c>
      <c r="B19" s="1"/>
      <c r="C19" s="2">
        <v>1030.67904</v>
      </c>
      <c r="D19" s="1">
        <v>2892.0853862399999</v>
      </c>
      <c r="E19" s="29">
        <v>0.1566026247316476</v>
      </c>
    </row>
    <row r="20" spans="1:5">
      <c r="A20" s="32" t="s">
        <v>12</v>
      </c>
      <c r="B20" s="1"/>
      <c r="C20" s="2">
        <v>998.40000000000009</v>
      </c>
      <c r="D20" s="1">
        <v>2801.5104000000001</v>
      </c>
      <c r="E20" s="29">
        <v>0.15169810820260493</v>
      </c>
    </row>
    <row r="21" spans="1:5">
      <c r="A21" s="32"/>
      <c r="B21" s="1"/>
      <c r="C21" s="2"/>
      <c r="D21" s="1"/>
      <c r="E21" s="29"/>
    </row>
    <row r="22" spans="1:5">
      <c r="A22" s="31" t="s">
        <v>54</v>
      </c>
      <c r="B22" s="1">
        <v>6915.3675000000003</v>
      </c>
      <c r="C22" s="4"/>
      <c r="D22" s="1">
        <v>6915.3675000000003</v>
      </c>
      <c r="E22" s="29">
        <v>0.37445806636155182</v>
      </c>
    </row>
    <row r="23" spans="1:5">
      <c r="A23" s="28"/>
      <c r="B23" s="1"/>
      <c r="C23" s="47"/>
      <c r="D23" s="1"/>
      <c r="E23" s="45"/>
    </row>
    <row r="24" spans="1:5">
      <c r="A24" s="31" t="s">
        <v>13</v>
      </c>
      <c r="B24" s="13">
        <v>70884.429219999991</v>
      </c>
      <c r="C24" s="13">
        <v>799.61546099999998</v>
      </c>
      <c r="D24" s="13">
        <v>73128.150203566009</v>
      </c>
      <c r="E24" s="12">
        <v>3.9597932751693161</v>
      </c>
    </row>
    <row r="25" spans="1:5">
      <c r="A25" s="32" t="s">
        <v>17</v>
      </c>
      <c r="B25" s="1">
        <v>9987.1</v>
      </c>
      <c r="C25" s="1">
        <v>0</v>
      </c>
      <c r="D25" s="1">
        <v>9987.1</v>
      </c>
      <c r="E25" s="29">
        <v>0.54078834632569472</v>
      </c>
    </row>
    <row r="26" spans="1:5">
      <c r="A26" s="32" t="s">
        <v>16</v>
      </c>
      <c r="B26" s="1">
        <v>7069.23</v>
      </c>
      <c r="C26" s="1">
        <v>0</v>
      </c>
      <c r="D26" s="1">
        <v>7069.23</v>
      </c>
      <c r="E26" s="29">
        <v>0.38278951862863003</v>
      </c>
    </row>
    <row r="27" spans="1:5">
      <c r="A27" s="32" t="s">
        <v>19</v>
      </c>
      <c r="B27" s="1">
        <v>5054.9999999999991</v>
      </c>
      <c r="C27" s="1">
        <v>0</v>
      </c>
      <c r="D27" s="1">
        <v>5054.9999999999991</v>
      </c>
      <c r="E27" s="29">
        <v>0.27372160994446704</v>
      </c>
    </row>
    <row r="28" spans="1:5">
      <c r="A28" s="32" t="s">
        <v>21</v>
      </c>
      <c r="B28" s="1">
        <v>3030.33</v>
      </c>
      <c r="C28" s="1">
        <v>0</v>
      </c>
      <c r="D28" s="1">
        <v>3030.33</v>
      </c>
      <c r="E28" s="29">
        <v>0.16408838897389058</v>
      </c>
    </row>
    <row r="29" spans="1:5">
      <c r="A29" s="32" t="s">
        <v>15</v>
      </c>
      <c r="B29" s="1">
        <v>2104.5599999999995</v>
      </c>
      <c r="C29" s="1">
        <v>0</v>
      </c>
      <c r="D29" s="1">
        <v>2104.5599999999995</v>
      </c>
      <c r="E29" s="29">
        <v>0.11395915953011423</v>
      </c>
    </row>
    <row r="30" spans="1:5">
      <c r="A30" s="32" t="s">
        <v>20</v>
      </c>
      <c r="B30" s="1">
        <v>0</v>
      </c>
      <c r="C30" s="1">
        <v>477.58454999999992</v>
      </c>
      <c r="D30" s="1">
        <v>1340.1022472999998</v>
      </c>
      <c r="E30" s="29">
        <v>7.2564776384006768E-2</v>
      </c>
    </row>
    <row r="31" spans="1:5">
      <c r="A31" s="32" t="s">
        <v>22</v>
      </c>
      <c r="B31" s="1">
        <v>1122.3</v>
      </c>
      <c r="C31" s="1">
        <v>0</v>
      </c>
      <c r="D31" s="1">
        <v>1122.3</v>
      </c>
      <c r="E31" s="29">
        <v>6.0771070789451112E-2</v>
      </c>
    </row>
    <row r="32" spans="1:5">
      <c r="A32" s="32" t="s">
        <v>12</v>
      </c>
      <c r="B32" s="1">
        <v>1116.4476000000002</v>
      </c>
      <c r="C32" s="1">
        <v>0</v>
      </c>
      <c r="D32" s="1">
        <v>1116.4476000000002</v>
      </c>
      <c r="E32" s="29">
        <v>6.0454171016940936E-2</v>
      </c>
    </row>
    <row r="33" spans="1:5">
      <c r="A33" s="32" t="s">
        <v>23</v>
      </c>
      <c r="B33" s="1">
        <v>0</v>
      </c>
      <c r="C33" s="1">
        <v>246.48840000000001</v>
      </c>
      <c r="D33" s="1">
        <v>691.64645040000005</v>
      </c>
      <c r="E33" s="29">
        <v>3.7451746768716911E-2</v>
      </c>
    </row>
    <row r="34" spans="1:5">
      <c r="A34" s="32" t="s">
        <v>24</v>
      </c>
      <c r="B34" s="1">
        <v>0</v>
      </c>
      <c r="C34" s="1">
        <v>0</v>
      </c>
      <c r="D34" s="1">
        <v>0</v>
      </c>
      <c r="E34" s="29">
        <v>0</v>
      </c>
    </row>
    <row r="35" spans="1:5">
      <c r="A35" s="32" t="s">
        <v>18</v>
      </c>
      <c r="B35" s="1">
        <v>0</v>
      </c>
      <c r="C35" s="1">
        <v>75.542511000000005</v>
      </c>
      <c r="D35" s="1">
        <v>211.97228586600002</v>
      </c>
      <c r="E35" s="29">
        <v>1.1478020840919945E-2</v>
      </c>
    </row>
    <row r="36" spans="1:5">
      <c r="A36" s="32" t="s">
        <v>45</v>
      </c>
      <c r="B36" s="1">
        <v>5182.9500000000007</v>
      </c>
      <c r="C36" s="1">
        <v>0</v>
      </c>
      <c r="D36" s="1">
        <v>5182.9500000000007</v>
      </c>
      <c r="E36" s="29">
        <v>0.28064993437421876</v>
      </c>
    </row>
    <row r="37" spans="1:5">
      <c r="A37" s="32" t="s">
        <v>49</v>
      </c>
      <c r="B37" s="1">
        <v>4384.5749999999998</v>
      </c>
      <c r="C37" s="1"/>
      <c r="D37" s="1">
        <v>4384.5749999999998</v>
      </c>
      <c r="E37" s="29">
        <v>0.23741897683922089</v>
      </c>
    </row>
    <row r="38" spans="1:5">
      <c r="A38" s="32" t="s">
        <v>55</v>
      </c>
      <c r="B38" s="1">
        <v>27619.830699999999</v>
      </c>
      <c r="C38" s="1">
        <v>0</v>
      </c>
      <c r="D38" s="1">
        <v>27619.830699999999</v>
      </c>
      <c r="E38" s="29">
        <v>1.4955775520470063</v>
      </c>
    </row>
    <row r="39" spans="1:5">
      <c r="A39" s="32" t="s">
        <v>56</v>
      </c>
      <c r="B39" s="1">
        <v>4212.10592</v>
      </c>
      <c r="C39" s="4">
        <v>0</v>
      </c>
      <c r="D39" s="1">
        <v>4212.10592</v>
      </c>
      <c r="E39" s="29">
        <v>0.22808000270603768</v>
      </c>
    </row>
    <row r="40" spans="1:5">
      <c r="A40" s="32"/>
      <c r="B40" s="1"/>
      <c r="C40" s="4"/>
      <c r="D40" s="5"/>
      <c r="E40" s="3"/>
    </row>
    <row r="41" spans="1:5">
      <c r="A41" s="34" t="s">
        <v>26</v>
      </c>
      <c r="B41" s="13"/>
      <c r="C41" s="13">
        <v>85824.072029999996</v>
      </c>
      <c r="D41" s="13">
        <v>240822.34611618001</v>
      </c>
      <c r="E41" s="12">
        <v>13.040213707126501</v>
      </c>
    </row>
    <row r="42" spans="1:5">
      <c r="A42" s="32" t="s">
        <v>28</v>
      </c>
      <c r="B42" s="1"/>
      <c r="C42" s="4">
        <v>71013.343580000001</v>
      </c>
      <c r="D42" s="1">
        <v>199263.44208548</v>
      </c>
      <c r="E42" s="29">
        <v>10.789853644058093</v>
      </c>
    </row>
    <row r="43" spans="1:5">
      <c r="A43" s="32" t="s">
        <v>29</v>
      </c>
      <c r="B43" s="1"/>
      <c r="C43" s="4">
        <v>14810.728449999999</v>
      </c>
      <c r="D43" s="1">
        <v>41558.904030699996</v>
      </c>
      <c r="E43" s="29">
        <v>2.2503600630684084</v>
      </c>
    </row>
    <row r="44" spans="1:5">
      <c r="A44" s="32"/>
      <c r="B44" s="6"/>
      <c r="C44" s="7"/>
      <c r="D44" s="8"/>
      <c r="E44" s="48"/>
    </row>
    <row r="45" spans="1:5">
      <c r="A45" s="36" t="s">
        <v>3</v>
      </c>
      <c r="B45" s="9">
        <v>1596576.1108457781</v>
      </c>
      <c r="C45" s="9">
        <v>89162.778351511573</v>
      </c>
      <c r="D45" s="9">
        <v>1846766.8669001195</v>
      </c>
      <c r="E45" s="54">
        <v>99.999945851313555</v>
      </c>
    </row>
    <row r="46" spans="1:5">
      <c r="A46" s="37" t="s">
        <v>47</v>
      </c>
      <c r="B46" s="49">
        <v>2.806</v>
      </c>
      <c r="C46" s="50"/>
      <c r="D46" s="50"/>
      <c r="E46" s="51"/>
    </row>
  </sheetData>
  <mergeCells count="6">
    <mergeCell ref="D6:D7"/>
    <mergeCell ref="A1:E1"/>
    <mergeCell ref="A2:E2"/>
    <mergeCell ref="A3:E3"/>
    <mergeCell ref="A4:E4"/>
    <mergeCell ref="D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4"/>
  <sheetViews>
    <sheetView topLeftCell="A31" workbookViewId="0">
      <selection activeCell="G60" sqref="G60"/>
    </sheetView>
  </sheetViews>
  <sheetFormatPr baseColWidth="10" defaultRowHeight="15"/>
  <cols>
    <col min="1" max="1" width="38.85546875" customWidth="1"/>
    <col min="2" max="2" width="14.7109375" customWidth="1"/>
    <col min="3" max="3" width="17" customWidth="1"/>
  </cols>
  <sheetData>
    <row r="1" spans="1:5" ht="15.75">
      <c r="A1" s="107" t="s">
        <v>0</v>
      </c>
      <c r="B1" s="107"/>
      <c r="C1" s="107"/>
      <c r="D1" s="107"/>
      <c r="E1" s="107"/>
    </row>
    <row r="2" spans="1:5" ht="15.75">
      <c r="A2" s="107" t="s">
        <v>60</v>
      </c>
      <c r="B2" s="107"/>
      <c r="C2" s="107"/>
      <c r="D2" s="107"/>
      <c r="E2" s="107"/>
    </row>
    <row r="3" spans="1:5">
      <c r="A3" s="108" t="s">
        <v>35</v>
      </c>
      <c r="B3" s="108"/>
      <c r="C3" s="108"/>
      <c r="D3" s="108"/>
      <c r="E3" s="108"/>
    </row>
    <row r="4" spans="1:5">
      <c r="A4" s="109"/>
      <c r="B4" s="109"/>
      <c r="C4" s="109"/>
      <c r="D4" s="109"/>
      <c r="E4" s="109"/>
    </row>
    <row r="5" spans="1:5" ht="30">
      <c r="A5" s="16"/>
      <c r="B5" s="17" t="s">
        <v>1</v>
      </c>
      <c r="C5" s="17" t="s">
        <v>2</v>
      </c>
      <c r="D5" s="110" t="s">
        <v>3</v>
      </c>
      <c r="E5" s="111"/>
    </row>
    <row r="6" spans="1:5">
      <c r="A6" s="18" t="s">
        <v>4</v>
      </c>
      <c r="B6" s="19"/>
      <c r="C6" s="20"/>
      <c r="D6" s="105" t="s">
        <v>30</v>
      </c>
      <c r="E6" s="21"/>
    </row>
    <row r="7" spans="1:5">
      <c r="A7" s="22"/>
      <c r="B7" s="23" t="s">
        <v>5</v>
      </c>
      <c r="C7" s="24" t="s">
        <v>6</v>
      </c>
      <c r="D7" s="106"/>
      <c r="E7" s="24" t="s">
        <v>7</v>
      </c>
    </row>
    <row r="8" spans="1:5">
      <c r="A8" s="1"/>
      <c r="B8" s="19"/>
      <c r="C8" s="20"/>
      <c r="D8" s="19"/>
      <c r="E8" s="26"/>
    </row>
    <row r="9" spans="1:5">
      <c r="A9" s="27" t="s">
        <v>8</v>
      </c>
      <c r="B9" s="15">
        <v>1512342.6982957781</v>
      </c>
      <c r="C9" s="15">
        <v>665.7871305115666</v>
      </c>
      <c r="D9" s="15">
        <v>1514194.2523057307</v>
      </c>
      <c r="E9" s="14">
        <v>81.379946453694984</v>
      </c>
    </row>
    <row r="10" spans="1:5">
      <c r="A10" s="28" t="s">
        <v>27</v>
      </c>
      <c r="B10" s="1">
        <v>944454.96900000004</v>
      </c>
      <c r="C10" s="2"/>
      <c r="D10" s="1">
        <v>944454.96900000004</v>
      </c>
      <c r="E10" s="29">
        <v>50.759468072282331</v>
      </c>
    </row>
    <row r="11" spans="1:5">
      <c r="A11" s="28" t="s">
        <v>9</v>
      </c>
      <c r="B11" s="1">
        <v>567882</v>
      </c>
      <c r="C11" s="2"/>
      <c r="D11" s="1">
        <v>567882</v>
      </c>
      <c r="E11" s="29">
        <v>30.520659209771001</v>
      </c>
    </row>
    <row r="12" spans="1:5">
      <c r="A12" s="28" t="s">
        <v>10</v>
      </c>
      <c r="B12" s="1">
        <v>4.7292957780915508</v>
      </c>
      <c r="C12" s="1">
        <v>665.7871305115666</v>
      </c>
      <c r="D12" s="1">
        <v>1856.2833057307582</v>
      </c>
      <c r="E12" s="29">
        <v>9.97654269214302E-2</v>
      </c>
    </row>
    <row r="13" spans="1:5">
      <c r="A13" s="28" t="s">
        <v>11</v>
      </c>
      <c r="B13" s="1">
        <v>1</v>
      </c>
      <c r="C13" s="2"/>
      <c r="D13" s="1">
        <v>1</v>
      </c>
      <c r="E13" s="29">
        <v>5.3744720223164324E-5</v>
      </c>
    </row>
    <row r="14" spans="1:5">
      <c r="A14" s="28"/>
      <c r="B14" s="1"/>
      <c r="C14" s="2"/>
      <c r="D14" s="1"/>
      <c r="E14" s="45"/>
    </row>
    <row r="15" spans="1:5">
      <c r="A15" s="27" t="s">
        <v>33</v>
      </c>
      <c r="B15" s="15">
        <v>100171.2051696</v>
      </c>
      <c r="C15" s="15">
        <v>88558.945444099998</v>
      </c>
      <c r="D15" s="15">
        <v>346453.63244964211</v>
      </c>
      <c r="E15" s="14">
        <v>18.620053546305019</v>
      </c>
    </row>
    <row r="16" spans="1:5">
      <c r="A16" s="28"/>
      <c r="B16" s="1"/>
      <c r="C16" s="2"/>
      <c r="D16" s="1"/>
      <c r="E16" s="46"/>
    </row>
    <row r="17" spans="1:5">
      <c r="A17" s="31" t="s">
        <v>32</v>
      </c>
      <c r="B17" s="13">
        <v>8979.2711799999997</v>
      </c>
      <c r="C17" s="13">
        <v>2030.5553600000003</v>
      </c>
      <c r="D17" s="13">
        <v>14626.245636160002</v>
      </c>
      <c r="E17" s="12">
        <v>0.78608347963069725</v>
      </c>
    </row>
    <row r="18" spans="1:5">
      <c r="A18" s="32" t="s">
        <v>36</v>
      </c>
      <c r="B18" s="1">
        <v>8979.2711799999997</v>
      </c>
      <c r="C18" s="2"/>
      <c r="D18" s="1">
        <v>8979.2711799999997</v>
      </c>
      <c r="E18" s="29">
        <v>0.48258841737702257</v>
      </c>
    </row>
    <row r="19" spans="1:5">
      <c r="A19" s="32" t="s">
        <v>18</v>
      </c>
      <c r="B19" s="1"/>
      <c r="C19" s="2">
        <v>1031.2053600000002</v>
      </c>
      <c r="D19" s="1">
        <v>2867.7821061600007</v>
      </c>
      <c r="E19" s="29">
        <v>0.15412814695656615</v>
      </c>
    </row>
    <row r="20" spans="1:5">
      <c r="A20" s="32" t="s">
        <v>12</v>
      </c>
      <c r="B20" s="1"/>
      <c r="C20" s="2">
        <v>999.35000000000014</v>
      </c>
      <c r="D20" s="1">
        <v>2779.1923500000007</v>
      </c>
      <c r="E20" s="29">
        <v>0.1493669152971086</v>
      </c>
    </row>
    <row r="21" spans="1:5">
      <c r="A21" s="32"/>
      <c r="B21" s="1"/>
      <c r="C21" s="2"/>
      <c r="D21" s="1"/>
      <c r="E21" s="29"/>
    </row>
    <row r="22" spans="1:5">
      <c r="A22" s="31" t="s">
        <v>54</v>
      </c>
      <c r="B22" s="13">
        <v>20150</v>
      </c>
      <c r="C22" s="57"/>
      <c r="D22" s="13">
        <v>20150</v>
      </c>
      <c r="E22" s="12">
        <v>1.082956112496761</v>
      </c>
    </row>
    <row r="23" spans="1:5">
      <c r="A23" s="28"/>
      <c r="B23" s="1"/>
      <c r="C23" s="47"/>
      <c r="D23" s="1"/>
      <c r="E23" s="45"/>
    </row>
    <row r="24" spans="1:5">
      <c r="A24" s="31" t="s">
        <v>13</v>
      </c>
      <c r="B24" s="13">
        <v>71041.933989600002</v>
      </c>
      <c r="C24" s="13">
        <v>704.31805409999993</v>
      </c>
      <c r="D24" s="13">
        <v>73000.642498052097</v>
      </c>
      <c r="E24" s="12">
        <v>3.923399107169049</v>
      </c>
    </row>
    <row r="25" spans="1:5">
      <c r="A25" s="32" t="s">
        <v>55</v>
      </c>
      <c r="B25" s="1">
        <v>27781.320500000002</v>
      </c>
      <c r="C25" s="1"/>
      <c r="D25" s="1">
        <v>27781.320500000002</v>
      </c>
      <c r="E25" s="29">
        <v>1.4930992977025597</v>
      </c>
    </row>
    <row r="26" spans="1:5">
      <c r="A26" s="32" t="s">
        <v>17</v>
      </c>
      <c r="B26" s="1">
        <v>10064.9402596</v>
      </c>
      <c r="C26" s="1"/>
      <c r="D26" s="1">
        <v>10064.9402596</v>
      </c>
      <c r="E26" s="29">
        <v>0.54093739831506493</v>
      </c>
    </row>
    <row r="27" spans="1:5">
      <c r="A27" s="32" t="s">
        <v>16</v>
      </c>
      <c r="B27" s="1">
        <v>7129.83</v>
      </c>
      <c r="C27" s="1"/>
      <c r="D27" s="1">
        <v>7129.83</v>
      </c>
      <c r="E27" s="29">
        <v>0.38319071858872367</v>
      </c>
    </row>
    <row r="28" spans="1:5">
      <c r="A28" s="32" t="s">
        <v>45</v>
      </c>
      <c r="B28" s="1">
        <v>5322.45</v>
      </c>
      <c r="C28" s="1"/>
      <c r="D28" s="1">
        <v>5322.45</v>
      </c>
      <c r="E28" s="29">
        <v>0.28605358615178095</v>
      </c>
    </row>
    <row r="29" spans="1:5">
      <c r="A29" s="32" t="s">
        <v>19</v>
      </c>
      <c r="B29" s="1">
        <v>5069.7</v>
      </c>
      <c r="C29" s="1"/>
      <c r="D29" s="1">
        <v>5069.7</v>
      </c>
      <c r="E29" s="29">
        <v>0.27246960811537618</v>
      </c>
    </row>
    <row r="30" spans="1:5">
      <c r="A30" s="32" t="s">
        <v>61</v>
      </c>
      <c r="B30" s="1">
        <v>4506.9375</v>
      </c>
      <c r="C30" s="1"/>
      <c r="D30" s="1">
        <v>4506.9375</v>
      </c>
      <c r="E30" s="29">
        <v>0.24222409500078765</v>
      </c>
    </row>
    <row r="31" spans="1:5">
      <c r="A31" s="32" t="s">
        <v>62</v>
      </c>
      <c r="B31" s="1">
        <v>3925.9324799999999</v>
      </c>
      <c r="C31" s="1"/>
      <c r="D31" s="1">
        <v>3925.9324799999999</v>
      </c>
      <c r="E31" s="29">
        <v>0.21099814275263368</v>
      </c>
    </row>
    <row r="32" spans="1:5">
      <c r="A32" s="32" t="s">
        <v>21</v>
      </c>
      <c r="B32" s="1">
        <v>3037.92</v>
      </c>
      <c r="C32" s="1"/>
      <c r="D32" s="1">
        <v>3037.92</v>
      </c>
      <c r="E32" s="29">
        <v>0.16327216046035536</v>
      </c>
    </row>
    <row r="33" spans="1:5">
      <c r="A33" s="32" t="s">
        <v>15</v>
      </c>
      <c r="B33" s="1">
        <v>2118.42</v>
      </c>
      <c r="C33" s="1"/>
      <c r="D33" s="1">
        <v>2118.42</v>
      </c>
      <c r="E33" s="29">
        <v>0.11385389021515575</v>
      </c>
    </row>
    <row r="34" spans="1:5">
      <c r="A34" s="32" t="s">
        <v>20</v>
      </c>
      <c r="B34" s="1"/>
      <c r="C34" s="1">
        <v>463.53164999999996</v>
      </c>
      <c r="D34" s="1">
        <v>1289.0815186499999</v>
      </c>
      <c r="E34" s="29">
        <v>6.9281325564696017E-2</v>
      </c>
    </row>
    <row r="35" spans="1:5">
      <c r="A35" s="32" t="s">
        <v>22</v>
      </c>
      <c r="B35" s="1">
        <v>1132.9537499999999</v>
      </c>
      <c r="C35" s="1"/>
      <c r="D35" s="1">
        <v>1132.9537499999999</v>
      </c>
      <c r="E35" s="29">
        <v>6.0890282319534854E-2</v>
      </c>
    </row>
    <row r="36" spans="1:5">
      <c r="A36" s="32" t="s">
        <v>12</v>
      </c>
      <c r="B36" s="1">
        <v>951.5295000000001</v>
      </c>
      <c r="C36" s="1"/>
      <c r="D36" s="1">
        <v>951.5295000000001</v>
      </c>
      <c r="E36" s="29">
        <v>5.1139686761587443E-2</v>
      </c>
    </row>
    <row r="37" spans="1:5">
      <c r="A37" s="32" t="s">
        <v>23</v>
      </c>
      <c r="B37" s="1"/>
      <c r="C37" s="4">
        <v>240.7864041</v>
      </c>
      <c r="D37" s="1">
        <v>669.62698980210007</v>
      </c>
      <c r="E37" s="29">
        <v>3.5988915220793574E-2</v>
      </c>
    </row>
    <row r="38" spans="1:5">
      <c r="A38" s="32"/>
      <c r="B38" s="1"/>
      <c r="C38" s="4"/>
      <c r="D38" s="5"/>
      <c r="E38" s="3"/>
    </row>
    <row r="39" spans="1:5">
      <c r="A39" s="34" t="s">
        <v>26</v>
      </c>
      <c r="B39" s="13"/>
      <c r="C39" s="13">
        <v>85824.072029999996</v>
      </c>
      <c r="D39" s="13">
        <v>238676.74431543</v>
      </c>
      <c r="E39" s="12">
        <v>12.827614847008512</v>
      </c>
    </row>
    <row r="40" spans="1:5">
      <c r="A40" s="32" t="s">
        <v>28</v>
      </c>
      <c r="B40" s="1"/>
      <c r="C40" s="4">
        <v>71013.343580000001</v>
      </c>
      <c r="D40" s="1">
        <v>197488.10849598001</v>
      </c>
      <c r="E40" s="29">
        <v>10.613943138518367</v>
      </c>
    </row>
    <row r="41" spans="1:5">
      <c r="A41" s="32" t="s">
        <v>29</v>
      </c>
      <c r="B41" s="1"/>
      <c r="C41" s="4">
        <v>14810.728449999999</v>
      </c>
      <c r="D41" s="1">
        <v>41188.635819449999</v>
      </c>
      <c r="E41" s="29">
        <v>2.2136717084901445</v>
      </c>
    </row>
    <row r="42" spans="1:5">
      <c r="A42" s="32"/>
      <c r="B42" s="6"/>
      <c r="C42" s="7"/>
      <c r="D42" s="8"/>
      <c r="E42" s="48"/>
    </row>
    <row r="43" spans="1:5">
      <c r="A43" s="36" t="s">
        <v>3</v>
      </c>
      <c r="B43" s="9">
        <v>1612513.9034653781</v>
      </c>
      <c r="C43" s="9">
        <v>89224.732574611568</v>
      </c>
      <c r="D43" s="9">
        <v>1860647.8847553728</v>
      </c>
      <c r="E43" s="10">
        <v>100</v>
      </c>
    </row>
    <row r="44" spans="1:5">
      <c r="A44" s="37" t="s">
        <v>47</v>
      </c>
      <c r="B44" s="49">
        <v>2.7810000000000001</v>
      </c>
      <c r="C44" s="50"/>
      <c r="D44" s="50"/>
      <c r="E44" s="51"/>
    </row>
  </sheetData>
  <mergeCells count="6">
    <mergeCell ref="D6:D7"/>
    <mergeCell ref="A1:E1"/>
    <mergeCell ref="A2:E2"/>
    <mergeCell ref="A3:E3"/>
    <mergeCell ref="A4:E4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13</vt:lpstr>
      <vt:lpstr>Febrero 13</vt:lpstr>
      <vt:lpstr>Marzo 13</vt:lpstr>
      <vt:lpstr>Abril 13</vt:lpstr>
      <vt:lpstr>Mayo 13</vt:lpstr>
      <vt:lpstr>Junio 13</vt:lpstr>
      <vt:lpstr>Julio 13</vt:lpstr>
      <vt:lpstr>Agosto 13</vt:lpstr>
      <vt:lpstr>Setiembre 13</vt:lpstr>
      <vt:lpstr>Octubre 13</vt:lpstr>
      <vt:lpstr>Noviembre 13</vt:lpstr>
      <vt:lpstr>Diciembre 13</vt:lpstr>
    </vt:vector>
  </TitlesOfParts>
  <Company>S.B.S.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Panduro</dc:creator>
  <cp:lastModifiedBy>ccarrion</cp:lastModifiedBy>
  <cp:lastPrinted>2013-07-19T19:04:14Z</cp:lastPrinted>
  <dcterms:created xsi:type="dcterms:W3CDTF">2010-10-21T23:02:55Z</dcterms:created>
  <dcterms:modified xsi:type="dcterms:W3CDTF">2014-01-23T17:33:36Z</dcterms:modified>
</cp:coreProperties>
</file>