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0" windowWidth="28035" windowHeight="10995" activeTab="8"/>
  </bookViews>
  <sheets>
    <sheet name="Enero" sheetId="15" r:id="rId1"/>
    <sheet name="Febrero" sheetId="5" r:id="rId2"/>
    <sheet name="Marzo" sheetId="4" r:id="rId3"/>
    <sheet name="Abril" sheetId="3" r:id="rId4"/>
    <sheet name="Mayo" sheetId="7" r:id="rId5"/>
    <sheet name="Junio" sheetId="6" r:id="rId6"/>
    <sheet name="Julio" sheetId="16" r:id="rId7"/>
    <sheet name="Agosto" sheetId="17" r:id="rId8"/>
    <sheet name="Setiembre" sheetId="18" r:id="rId9"/>
    <sheet name="Octubre" sheetId="19" r:id="rId10"/>
    <sheet name="Noviembre" sheetId="20" r:id="rId11"/>
    <sheet name="Diciembre" sheetId="21" r:id="rId12"/>
  </sheets>
  <calcPr calcId="145621"/>
</workbook>
</file>

<file path=xl/calcChain.xml><?xml version="1.0" encoding="utf-8"?>
<calcChain xmlns="http://schemas.openxmlformats.org/spreadsheetml/2006/main">
  <c r="C36" i="17" l="1"/>
  <c r="E31" i="17"/>
  <c r="D31" i="17"/>
  <c r="C31" i="17"/>
  <c r="E20" i="17"/>
  <c r="D20" i="17"/>
  <c r="D13" i="17" s="1"/>
  <c r="D36" i="17" s="1"/>
  <c r="B20" i="17"/>
  <c r="B13" i="17" s="1"/>
  <c r="E15" i="17"/>
  <c r="E13" i="17" s="1"/>
  <c r="E36" i="17" s="1"/>
  <c r="D15" i="17"/>
  <c r="B15" i="17"/>
  <c r="C13" i="17"/>
  <c r="E7" i="17"/>
  <c r="D7" i="17"/>
  <c r="C7" i="17"/>
  <c r="B7" i="17"/>
  <c r="B36" i="17" s="1"/>
  <c r="B39" i="17" s="1"/>
  <c r="C39" i="17" s="1"/>
  <c r="E31" i="18"/>
  <c r="D31" i="18"/>
  <c r="C31" i="18"/>
  <c r="E20" i="18"/>
  <c r="D20" i="18"/>
  <c r="B20" i="18"/>
  <c r="B13" i="18" s="1"/>
  <c r="B36" i="18" s="1"/>
  <c r="B39" i="18" s="1"/>
  <c r="C39" i="18" s="1"/>
  <c r="E15" i="18"/>
  <c r="E13" i="18" s="1"/>
  <c r="E36" i="18" s="1"/>
  <c r="D15" i="18"/>
  <c r="D13" i="18" s="1"/>
  <c r="D36" i="18" s="1"/>
  <c r="B15" i="18"/>
  <c r="C13" i="18"/>
  <c r="E7" i="18"/>
  <c r="D7" i="18"/>
  <c r="C7" i="18"/>
  <c r="C36" i="18" s="1"/>
  <c r="B7" i="18"/>
  <c r="E32" i="19"/>
  <c r="D32" i="19"/>
  <c r="C32" i="19"/>
  <c r="E21" i="19"/>
  <c r="D21" i="19"/>
  <c r="B21" i="19"/>
  <c r="E15" i="19"/>
  <c r="E13" i="19" s="1"/>
  <c r="D15" i="19"/>
  <c r="D13" i="19" s="1"/>
  <c r="B15" i="19"/>
  <c r="B13" i="19" s="1"/>
  <c r="C13" i="19"/>
  <c r="C37" i="19" s="1"/>
  <c r="E7" i="19"/>
  <c r="D7" i="19"/>
  <c r="C7" i="19"/>
  <c r="B7" i="19"/>
  <c r="C36" i="20"/>
  <c r="E31" i="20"/>
  <c r="D31" i="20"/>
  <c r="C31" i="20"/>
  <c r="E20" i="20"/>
  <c r="D20" i="20"/>
  <c r="D13" i="20" s="1"/>
  <c r="B20" i="20"/>
  <c r="B13" i="20" s="1"/>
  <c r="E15" i="20"/>
  <c r="E13" i="20" s="1"/>
  <c r="D15" i="20"/>
  <c r="B15" i="20"/>
  <c r="C13" i="20"/>
  <c r="E7" i="20"/>
  <c r="E36" i="20" s="1"/>
  <c r="D7" i="20"/>
  <c r="D36" i="20" s="1"/>
  <c r="C7" i="20"/>
  <c r="B7" i="20"/>
  <c r="B36" i="20" s="1"/>
  <c r="B37" i="19" l="1"/>
  <c r="B40" i="19" s="1"/>
  <c r="C40" i="19" s="1"/>
  <c r="B39" i="20"/>
  <c r="C39" i="20" s="1"/>
  <c r="E32" i="5"/>
  <c r="D32" i="5"/>
  <c r="D13" i="5" s="1"/>
  <c r="D37" i="5" s="1"/>
  <c r="C32" i="5"/>
  <c r="E15" i="5"/>
  <c r="E13" i="5" s="1"/>
  <c r="E37" i="5" s="1"/>
  <c r="D15" i="5"/>
  <c r="B15" i="5"/>
  <c r="C13" i="5"/>
  <c r="C37" i="5" s="1"/>
  <c r="B13" i="5"/>
  <c r="B37" i="5" s="1"/>
  <c r="B40" i="5" s="1"/>
  <c r="C40" i="5" s="1"/>
  <c r="E7" i="5"/>
  <c r="D7" i="5"/>
  <c r="C7" i="5"/>
  <c r="B7" i="5"/>
  <c r="E33" i="15"/>
  <c r="D33" i="15"/>
  <c r="C33" i="15"/>
  <c r="E20" i="15"/>
  <c r="E13" i="15" s="1"/>
  <c r="D20" i="15"/>
  <c r="C20" i="15"/>
  <c r="C13" i="15" s="1"/>
  <c r="C38" i="15" s="1"/>
  <c r="B20" i="15"/>
  <c r="B13" i="15" s="1"/>
  <c r="E15" i="15"/>
  <c r="D15" i="15"/>
  <c r="B15" i="15"/>
  <c r="D13" i="15"/>
  <c r="D38" i="15" s="1"/>
  <c r="E7" i="15"/>
  <c r="E38" i="15" s="1"/>
  <c r="D7" i="15"/>
  <c r="C7" i="15"/>
  <c r="B7" i="15"/>
  <c r="B38" i="15" s="1"/>
  <c r="E30" i="3"/>
  <c r="D30" i="3"/>
  <c r="C30" i="3"/>
  <c r="E20" i="3"/>
  <c r="D20" i="3"/>
  <c r="B20" i="3"/>
  <c r="E15" i="3"/>
  <c r="D15" i="3"/>
  <c r="D13" i="3" s="1"/>
  <c r="D35" i="3" s="1"/>
  <c r="B15" i="3"/>
  <c r="B13" i="3" s="1"/>
  <c r="B35" i="3" s="1"/>
  <c r="E13" i="3"/>
  <c r="E35" i="3" s="1"/>
  <c r="C13" i="3"/>
  <c r="C35" i="3" s="1"/>
  <c r="E7" i="3"/>
  <c r="D7" i="3"/>
  <c r="C7" i="3"/>
  <c r="B7" i="3"/>
  <c r="C36" i="7"/>
  <c r="E31" i="7"/>
  <c r="D31" i="7"/>
  <c r="C31" i="7"/>
  <c r="E20" i="7"/>
  <c r="D20" i="7"/>
  <c r="D13" i="7" s="1"/>
  <c r="D36" i="7" s="1"/>
  <c r="B20" i="7"/>
  <c r="B13" i="7" s="1"/>
  <c r="E15" i="7"/>
  <c r="E13" i="7" s="1"/>
  <c r="E36" i="7" s="1"/>
  <c r="D15" i="7"/>
  <c r="B15" i="7"/>
  <c r="C13" i="7"/>
  <c r="E7" i="7"/>
  <c r="D7" i="7"/>
  <c r="C7" i="7"/>
  <c r="B7" i="7"/>
  <c r="B36" i="7" s="1"/>
  <c r="B39" i="7" s="1"/>
  <c r="C39" i="7" s="1"/>
  <c r="E31" i="6"/>
  <c r="D31" i="6"/>
  <c r="D13" i="6" s="1"/>
  <c r="D36" i="6" s="1"/>
  <c r="C31" i="6"/>
  <c r="C13" i="6" s="1"/>
  <c r="C36" i="6" s="1"/>
  <c r="E20" i="6"/>
  <c r="D20" i="6"/>
  <c r="B20" i="6"/>
  <c r="E15" i="6"/>
  <c r="D15" i="6"/>
  <c r="B15" i="6"/>
  <c r="B13" i="6" s="1"/>
  <c r="B36" i="6" s="1"/>
  <c r="E13" i="6"/>
  <c r="E36" i="6" s="1"/>
  <c r="E7" i="6"/>
  <c r="D7" i="6"/>
  <c r="C7" i="6"/>
  <c r="B7" i="6"/>
  <c r="B41" i="15" l="1"/>
  <c r="C41" i="15" s="1"/>
  <c r="B38" i="3"/>
  <c r="C38" i="3" s="1"/>
  <c r="B39" i="6"/>
  <c r="C39" i="6" s="1"/>
</calcChain>
</file>

<file path=xl/sharedStrings.xml><?xml version="1.0" encoding="utf-8"?>
<sst xmlns="http://schemas.openxmlformats.org/spreadsheetml/2006/main" count="423" uniqueCount="60">
  <si>
    <t>(A VALORES DE MERCADO. EN MILES)</t>
  </si>
  <si>
    <t>MONEDA NACIONAL</t>
  </si>
  <si>
    <t>MONEDA EXTRANJERA</t>
  </si>
  <si>
    <t>TOTAL</t>
  </si>
  <si>
    <t>INSTRUMENTOS</t>
  </si>
  <si>
    <t>En S/.</t>
  </si>
  <si>
    <t>S/.</t>
  </si>
  <si>
    <t>US$</t>
  </si>
  <si>
    <t>%</t>
  </si>
  <si>
    <t>BCRP</t>
  </si>
  <si>
    <t xml:space="preserve">   CDBCRP</t>
  </si>
  <si>
    <t xml:space="preserve">   Depósitos a plazo</t>
  </si>
  <si>
    <t xml:space="preserve">   Cuenta corriente</t>
  </si>
  <si>
    <t xml:space="preserve">   Fondo de caja chica</t>
  </si>
  <si>
    <t>OTROS VALORES DE RENTA FIJA</t>
  </si>
  <si>
    <t>Instrumentos de Corto Plazo</t>
  </si>
  <si>
    <t>Edelnor</t>
  </si>
  <si>
    <t>Letras del Tesoro Público</t>
  </si>
  <si>
    <t>Bonos locales</t>
  </si>
  <si>
    <t>Perú LNG</t>
  </si>
  <si>
    <t>Telefónica del Perú</t>
  </si>
  <si>
    <t>Saga Falabella</t>
  </si>
  <si>
    <t>Luz del Sur</t>
  </si>
  <si>
    <t>Ministerio de Economía y Finanzas</t>
  </si>
  <si>
    <t>Gloria</t>
  </si>
  <si>
    <t>Continental Sociedad Titutlizadora</t>
  </si>
  <si>
    <t>Inversiones en el exterior</t>
  </si>
  <si>
    <t>Depósitos a Plazo - FLAR</t>
  </si>
  <si>
    <t>Depósitos a Plazo - CAF</t>
  </si>
  <si>
    <t xml:space="preserve">Tipo de Cambio: </t>
  </si>
  <si>
    <t>Composición por monedas:</t>
  </si>
  <si>
    <t>Unacem</t>
  </si>
  <si>
    <t>Alicorp</t>
  </si>
  <si>
    <t>Palmas del Espino</t>
  </si>
  <si>
    <t>RECURSOS AL 30  DE JUNIO DEL 2018</t>
  </si>
  <si>
    <t>RECURSOS AL 31  DE MAYO DEL 2018</t>
  </si>
  <si>
    <t>RECURSOS AL 30  DE ABRIL DEL 2018</t>
  </si>
  <si>
    <t>En S/</t>
  </si>
  <si>
    <t>S/</t>
  </si>
  <si>
    <t>S/ 3,249</t>
  </si>
  <si>
    <t>RECURSOS AL 31  DE ENERO DEL 2018</t>
  </si>
  <si>
    <t>RECURSOS AL 28  DE FEBRERO DEL 2018</t>
  </si>
  <si>
    <t>RECURSOS AL 30  DE MARZO DEL 2018</t>
  </si>
  <si>
    <t>ALICORP</t>
  </si>
  <si>
    <t>LETRAS DEL TESORO</t>
  </si>
  <si>
    <t>TELEFONICA</t>
  </si>
  <si>
    <t>P.ESPINO</t>
  </si>
  <si>
    <t>EDELNOR</t>
  </si>
  <si>
    <t>LUZ DEL SUR</t>
  </si>
  <si>
    <t>GLORIA</t>
  </si>
  <si>
    <t>SAGA FALABELLA</t>
  </si>
  <si>
    <t>UNACEM</t>
  </si>
  <si>
    <t>RECURSOS AL 31  DE JULIO DEL 2018</t>
  </si>
  <si>
    <t>S/ 3,273</t>
  </si>
  <si>
    <t>RECURSOS AL 31  DE DICIEMBRE DEL 2018</t>
  </si>
  <si>
    <t>RECURSOS AL 30  DE NOVIEMBRE DEL 2018</t>
  </si>
  <si>
    <t>MEF</t>
  </si>
  <si>
    <t>RECURSOS AL 31  DE OCTUBRE DEL 2018</t>
  </si>
  <si>
    <t>RECURSOS AL 30  DE SEPTIEMBRE DEL 2018</t>
  </si>
  <si>
    <t>RECURSOS AL 31 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</si>
</sst>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43" formatCode="_ * #,##0.00_ ;_ * \-#,##0.00_ ;_ * &quot;-&quot;??_ ;_ @_ "/>
    <numFmt numFmtId="164" formatCode="_(* #,##0.0_);_(* \(#,##0.0\);_(* &quot;-&quot;??_);_(@_)"/>
    <numFmt numFmtId="165" formatCode="_ * #,##0.0_ ;_ * \-#,##0.0_ ;_ * &quot;-&quot;?_ ;_ @_ "/>
    <numFmt numFmtId="166" formatCode="#,##0.0_ ;\-#,##0.0\ "/>
    <numFmt numFmtId="167" formatCode="#,##0.0"/>
    <numFmt numFmtId="168" formatCode="_ * #,##0.0_ ;_ * \-#,##0.0_ ;_ * &quot;-&quot;_ ;_ @_ "/>
    <numFmt numFmtId="169" formatCode="_ * #,##0.0_ ;_ * \-#,##0.0_ ;_ * &quot;-&quot;??_ ;_ @_ "/>
    <numFmt numFmtId="170" formatCode="_ * #,##0_ ;_ * \-#,##0_ ;_ * &quot;-&quot;??_ ;_ @_ "/>
    <numFmt numFmtId="171" formatCode="_ * #,##0.00_ ;_ * \-#,##0.00_ ;_ * &quot;-&quot;_ ;_ @_ "/>
    <numFmt numFmtId="172" formatCode="&quot;S/.&quot;\ #,##0.000"/>
    <numFmt numFmtId="173" formatCode="#,##0_ ;\-#,##0\ "/>
    <numFmt numFmtId="174" formatCode="0.0%"/>
    <numFmt numFmtId="175" formatCode="_(* #,##0_);_(* \(#,##0\);_(* &quot;-&quot;??_);_(@_)"/>
    <numFmt numFmtId="176" formatCode="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name val="Arial"/>
      <family val="2"/>
    </font>
    <font>
      <u val="singleAccounting"/>
      <sz val="11"/>
      <color rgb="FF000000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1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6" fillId="28" borderId="0" applyNumberFormat="0" applyBorder="0" applyAlignment="0" applyProtection="0"/>
    <xf numFmtId="0" fontId="19" fillId="29" borderId="15" applyNumberFormat="0" applyAlignment="0" applyProtection="0"/>
    <xf numFmtId="0" fontId="21" fillId="30" borderId="18" applyNumberFormat="0" applyAlignment="0" applyProtection="0"/>
    <xf numFmtId="0" fontId="23" fillId="0" borderId="0" applyNumberFormat="0" applyFill="0" applyBorder="0" applyAlignment="0" applyProtection="0"/>
    <xf numFmtId="0" fontId="15" fillId="31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7" fillId="32" borderId="15" applyNumberFormat="0" applyAlignment="0" applyProtection="0"/>
    <xf numFmtId="0" fontId="20" fillId="0" borderId="17" applyNumberFormat="0" applyFill="0" applyAlignment="0" applyProtection="0"/>
    <xf numFmtId="0" fontId="1" fillId="33" borderId="19" applyNumberFormat="0" applyFont="0" applyAlignment="0" applyProtection="0"/>
    <xf numFmtId="0" fontId="18" fillId="29" borderId="16" applyNumberFormat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4" fillId="2" borderId="2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2" borderId="2" xfId="0" applyFont="1" applyFill="1" applyBorder="1"/>
    <xf numFmtId="41" fontId="5" fillId="2" borderId="6" xfId="0" applyNumberFormat="1" applyFont="1" applyFill="1" applyBorder="1"/>
    <xf numFmtId="164" fontId="5" fillId="2" borderId="6" xfId="1" applyNumberFormat="1" applyFont="1" applyFill="1" applyBorder="1"/>
    <xf numFmtId="0" fontId="6" fillId="2" borderId="2" xfId="0" applyFont="1" applyFill="1" applyBorder="1"/>
    <xf numFmtId="41" fontId="6" fillId="2" borderId="6" xfId="0" applyNumberFormat="1" applyFont="1" applyFill="1" applyBorder="1"/>
    <xf numFmtId="165" fontId="6" fillId="2" borderId="6" xfId="0" applyNumberFormat="1" applyFont="1" applyFill="1" applyBorder="1" applyAlignment="1">
      <alignment horizontal="right"/>
    </xf>
    <xf numFmtId="166" fontId="6" fillId="2" borderId="6" xfId="0" applyNumberFormat="1" applyFont="1" applyFill="1" applyBorder="1" applyAlignment="1">
      <alignment horizontal="right"/>
    </xf>
    <xf numFmtId="3" fontId="6" fillId="2" borderId="6" xfId="0" applyNumberFormat="1" applyFont="1" applyFill="1" applyBorder="1"/>
    <xf numFmtId="167" fontId="6" fillId="2" borderId="6" xfId="0" applyNumberFormat="1" applyFont="1" applyFill="1" applyBorder="1" applyAlignment="1">
      <alignment horizontal="right"/>
    </xf>
    <xf numFmtId="4" fontId="6" fillId="2" borderId="6" xfId="0" applyNumberFormat="1" applyFont="1" applyFill="1" applyBorder="1" applyAlignment="1">
      <alignment horizontal="right"/>
    </xf>
    <xf numFmtId="0" fontId="7" fillId="3" borderId="2" xfId="0" applyFont="1" applyFill="1" applyBorder="1"/>
    <xf numFmtId="169" fontId="6" fillId="2" borderId="6" xfId="0" applyNumberFormat="1" applyFont="1" applyFill="1" applyBorder="1" applyAlignment="1">
      <alignment horizontal="right"/>
    </xf>
    <xf numFmtId="41" fontId="9" fillId="2" borderId="6" xfId="0" applyNumberFormat="1" applyFont="1" applyFill="1" applyBorder="1"/>
    <xf numFmtId="170" fontId="10" fillId="0" borderId="0" xfId="0" applyNumberFormat="1" applyFont="1"/>
    <xf numFmtId="3" fontId="6" fillId="2" borderId="2" xfId="0" applyNumberFormat="1" applyFont="1" applyFill="1" applyBorder="1"/>
    <xf numFmtId="0" fontId="9" fillId="2" borderId="2" xfId="0" applyFont="1" applyFill="1" applyBorder="1" applyAlignment="1">
      <alignment wrapText="1"/>
    </xf>
    <xf numFmtId="41" fontId="6" fillId="2" borderId="2" xfId="0" applyNumberFormat="1" applyFont="1" applyFill="1" applyBorder="1"/>
    <xf numFmtId="165" fontId="6" fillId="2" borderId="2" xfId="0" applyNumberFormat="1" applyFont="1" applyFill="1" applyBorder="1" applyAlignment="1">
      <alignment horizontal="right"/>
    </xf>
    <xf numFmtId="167" fontId="6" fillId="2" borderId="2" xfId="0" applyNumberFormat="1" applyFont="1" applyFill="1" applyBorder="1"/>
    <xf numFmtId="0" fontId="9" fillId="2" borderId="2" xfId="0" applyFont="1" applyFill="1" applyBorder="1"/>
    <xf numFmtId="41" fontId="6" fillId="2" borderId="0" xfId="0" applyNumberFormat="1" applyFont="1" applyFill="1"/>
    <xf numFmtId="0" fontId="6" fillId="2" borderId="2" xfId="0" quotePrefix="1" applyFont="1" applyFill="1" applyBorder="1"/>
    <xf numFmtId="4" fontId="6" fillId="2" borderId="9" xfId="0" applyNumberFormat="1" applyFont="1" applyFill="1" applyBorder="1"/>
    <xf numFmtId="4" fontId="6" fillId="2" borderId="1" xfId="0" applyNumberFormat="1" applyFont="1" applyFill="1" applyBorder="1"/>
    <xf numFmtId="4" fontId="6" fillId="2" borderId="3" xfId="0" applyNumberFormat="1" applyFont="1" applyFill="1" applyBorder="1"/>
    <xf numFmtId="167" fontId="6" fillId="2" borderId="8" xfId="0" applyNumberFormat="1" applyFont="1" applyFill="1" applyBorder="1" applyAlignment="1">
      <alignment horizontal="right"/>
    </xf>
    <xf numFmtId="0" fontId="5" fillId="2" borderId="11" xfId="0" applyFont="1" applyFill="1" applyBorder="1"/>
    <xf numFmtId="41" fontId="5" fillId="2" borderId="1" xfId="0" applyNumberFormat="1" applyFont="1" applyFill="1" applyBorder="1"/>
    <xf numFmtId="41" fontId="5" fillId="2" borderId="3" xfId="0" applyNumberFormat="1" applyFont="1" applyFill="1" applyBorder="1"/>
    <xf numFmtId="171" fontId="5" fillId="2" borderId="8" xfId="0" applyNumberFormat="1" applyFont="1" applyFill="1" applyBorder="1"/>
    <xf numFmtId="0" fontId="11" fillId="2" borderId="0" xfId="0" applyFont="1" applyFill="1"/>
    <xf numFmtId="172" fontId="4" fillId="2" borderId="0" xfId="0" applyNumberFormat="1" applyFont="1" applyFill="1"/>
    <xf numFmtId="3" fontId="4" fillId="2" borderId="0" xfId="0" applyNumberFormat="1" applyFont="1" applyFill="1"/>
    <xf numFmtId="4" fontId="4" fillId="2" borderId="0" xfId="0" applyNumberFormat="1" applyFont="1" applyFill="1"/>
    <xf numFmtId="173" fontId="6" fillId="2" borderId="6" xfId="0" applyNumberFormat="1" applyFont="1" applyFill="1" applyBorder="1"/>
    <xf numFmtId="41" fontId="5" fillId="2" borderId="11" xfId="0" applyNumberFormat="1" applyFont="1" applyFill="1" applyBorder="1"/>
    <xf numFmtId="174" fontId="0" fillId="0" borderId="0" xfId="0" applyNumberFormat="1"/>
    <xf numFmtId="3" fontId="8" fillId="3" borderId="6" xfId="1" applyNumberFormat="1" applyFont="1" applyFill="1" applyBorder="1"/>
    <xf numFmtId="41" fontId="9" fillId="3" borderId="6" xfId="0" applyNumberFormat="1" applyFont="1" applyFill="1" applyBorder="1"/>
    <xf numFmtId="167" fontId="8" fillId="3" borderId="6" xfId="1" applyNumberFormat="1" applyFont="1" applyFill="1" applyBorder="1"/>
    <xf numFmtId="3" fontId="8" fillId="3" borderId="2" xfId="1" applyNumberFormat="1" applyFont="1" applyFill="1" applyBorder="1"/>
    <xf numFmtId="167" fontId="8" fillId="3" borderId="2" xfId="1" applyNumberFormat="1" applyFont="1" applyFill="1" applyBorder="1"/>
    <xf numFmtId="3" fontId="4" fillId="2" borderId="0" xfId="0" applyNumberFormat="1" applyFont="1" applyFill="1" applyBorder="1"/>
    <xf numFmtId="0" fontId="7" fillId="3" borderId="0" xfId="0" applyFont="1" applyFill="1" applyBorder="1"/>
    <xf numFmtId="3" fontId="8" fillId="3" borderId="0" xfId="1" applyNumberFormat="1" applyFont="1" applyFill="1" applyBorder="1"/>
    <xf numFmtId="168" fontId="5" fillId="2" borderId="11" xfId="0" applyNumberFormat="1" applyFont="1" applyFill="1" applyBorder="1"/>
    <xf numFmtId="9" fontId="0" fillId="0" borderId="0" xfId="0" applyNumberFormat="1"/>
    <xf numFmtId="41" fontId="5" fillId="2" borderId="0" xfId="0" applyNumberFormat="1" applyFont="1" applyFill="1" applyBorder="1"/>
    <xf numFmtId="164" fontId="8" fillId="3" borderId="6" xfId="1" applyNumberFormat="1" applyFont="1" applyFill="1" applyBorder="1"/>
    <xf numFmtId="172" fontId="4" fillId="2" borderId="0" xfId="0" applyNumberFormat="1" applyFont="1" applyFill="1" applyAlignment="1">
      <alignment horizontal="right"/>
    </xf>
    <xf numFmtId="175" fontId="1" fillId="0" borderId="0" xfId="1" applyNumberFormat="1" applyFont="1"/>
    <xf numFmtId="0" fontId="0" fillId="0" borderId="0" xfId="0" applyBorder="1"/>
    <xf numFmtId="41" fontId="0" fillId="0" borderId="0" xfId="0" applyNumberFormat="1"/>
    <xf numFmtId="0" fontId="4" fillId="2" borderId="2" xfId="2" applyFont="1" applyFill="1" applyBorder="1"/>
    <xf numFmtId="0" fontId="5" fillId="2" borderId="1" xfId="2" applyFont="1" applyFill="1" applyBorder="1" applyAlignment="1">
      <alignment horizontal="center" wrapText="1"/>
    </xf>
    <xf numFmtId="0" fontId="5" fillId="2" borderId="3" xfId="2" applyFont="1" applyFill="1" applyBorder="1" applyAlignment="1">
      <alignment horizontal="center" wrapText="1"/>
    </xf>
    <xf numFmtId="0" fontId="5" fillId="2" borderId="2" xfId="2" applyFont="1" applyFill="1" applyBorder="1" applyAlignment="1">
      <alignment horizontal="center"/>
    </xf>
    <xf numFmtId="0" fontId="4" fillId="2" borderId="6" xfId="2" applyFont="1" applyFill="1" applyBorder="1"/>
    <xf numFmtId="0" fontId="4" fillId="2" borderId="6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5" fillId="2" borderId="2" xfId="2" applyFont="1" applyFill="1" applyBorder="1"/>
    <xf numFmtId="41" fontId="5" fillId="2" borderId="6" xfId="2" applyNumberFormat="1" applyFont="1" applyFill="1" applyBorder="1"/>
    <xf numFmtId="165" fontId="5" fillId="2" borderId="6" xfId="2" applyNumberFormat="1" applyFont="1" applyFill="1" applyBorder="1"/>
    <xf numFmtId="0" fontId="6" fillId="2" borderId="2" xfId="2" applyFont="1" applyFill="1" applyBorder="1"/>
    <xf numFmtId="41" fontId="6" fillId="2" borderId="6" xfId="2" applyNumberFormat="1" applyFont="1" applyFill="1" applyBorder="1"/>
    <xf numFmtId="165" fontId="6" fillId="2" borderId="6" xfId="2" applyNumberFormat="1" applyFont="1" applyFill="1" applyBorder="1" applyAlignment="1">
      <alignment horizontal="right"/>
    </xf>
    <xf numFmtId="3" fontId="6" fillId="2" borderId="6" xfId="2" applyNumberFormat="1" applyFont="1" applyFill="1" applyBorder="1"/>
    <xf numFmtId="167" fontId="6" fillId="2" borderId="6" xfId="2" applyNumberFormat="1" applyFont="1" applyFill="1" applyBorder="1" applyAlignment="1">
      <alignment horizontal="right"/>
    </xf>
    <xf numFmtId="4" fontId="6" fillId="2" borderId="6" xfId="2" applyNumberFormat="1" applyFont="1" applyFill="1" applyBorder="1" applyAlignment="1">
      <alignment horizontal="right"/>
    </xf>
    <xf numFmtId="0" fontId="9" fillId="2" borderId="2" xfId="2" applyFont="1" applyFill="1" applyBorder="1" applyAlignment="1">
      <alignment wrapText="1"/>
    </xf>
    <xf numFmtId="41" fontId="9" fillId="2" borderId="6" xfId="2" applyNumberFormat="1" applyFont="1" applyFill="1" applyBorder="1"/>
    <xf numFmtId="165" fontId="9" fillId="2" borderId="6" xfId="2" applyNumberFormat="1" applyFont="1" applyFill="1" applyBorder="1"/>
    <xf numFmtId="169" fontId="6" fillId="2" borderId="6" xfId="2" applyNumberFormat="1" applyFont="1" applyFill="1" applyBorder="1" applyAlignment="1">
      <alignment horizontal="right"/>
    </xf>
    <xf numFmtId="0" fontId="7" fillId="0" borderId="2" xfId="2" applyFont="1" applyFill="1" applyBorder="1"/>
    <xf numFmtId="170" fontId="10" fillId="0" borderId="0" xfId="2" applyNumberFormat="1" applyFont="1"/>
    <xf numFmtId="3" fontId="6" fillId="2" borderId="2" xfId="2" applyNumberFormat="1" applyFont="1" applyFill="1" applyBorder="1"/>
    <xf numFmtId="41" fontId="6" fillId="2" borderId="2" xfId="2" applyNumberFormat="1" applyFont="1" applyFill="1" applyBorder="1"/>
    <xf numFmtId="165" fontId="6" fillId="2" borderId="2" xfId="2" applyNumberFormat="1" applyFont="1" applyFill="1" applyBorder="1" applyAlignment="1">
      <alignment horizontal="right"/>
    </xf>
    <xf numFmtId="167" fontId="6" fillId="2" borderId="2" xfId="2" applyNumberFormat="1" applyFont="1" applyFill="1" applyBorder="1"/>
    <xf numFmtId="0" fontId="9" fillId="2" borderId="2" xfId="2" applyFont="1" applyFill="1" applyBorder="1"/>
    <xf numFmtId="41" fontId="6" fillId="2" borderId="0" xfId="2" applyNumberFormat="1" applyFont="1" applyFill="1"/>
    <xf numFmtId="0" fontId="6" fillId="2" borderId="2" xfId="2" quotePrefix="1" applyFont="1" applyFill="1" applyBorder="1"/>
    <xf numFmtId="4" fontId="6" fillId="2" borderId="9" xfId="2" applyNumberFormat="1" applyFont="1" applyFill="1" applyBorder="1"/>
    <xf numFmtId="4" fontId="6" fillId="2" borderId="1" xfId="2" applyNumberFormat="1" applyFont="1" applyFill="1" applyBorder="1"/>
    <xf numFmtId="4" fontId="6" fillId="2" borderId="3" xfId="2" applyNumberFormat="1" applyFont="1" applyFill="1" applyBorder="1"/>
    <xf numFmtId="167" fontId="6" fillId="2" borderId="8" xfId="2" applyNumberFormat="1" applyFont="1" applyFill="1" applyBorder="1" applyAlignment="1">
      <alignment horizontal="right"/>
    </xf>
    <xf numFmtId="0" fontId="5" fillId="2" borderId="11" xfId="2" applyFont="1" applyFill="1" applyBorder="1"/>
    <xf numFmtId="41" fontId="5" fillId="2" borderId="1" xfId="2" applyNumberFormat="1" applyFont="1" applyFill="1" applyBorder="1"/>
    <xf numFmtId="41" fontId="5" fillId="2" borderId="3" xfId="2" applyNumberFormat="1" applyFont="1" applyFill="1" applyBorder="1"/>
    <xf numFmtId="171" fontId="5" fillId="2" borderId="8" xfId="2" applyNumberFormat="1" applyFont="1" applyFill="1" applyBorder="1"/>
    <xf numFmtId="0" fontId="11" fillId="2" borderId="0" xfId="2" applyFont="1" applyFill="1"/>
    <xf numFmtId="172" fontId="4" fillId="2" borderId="0" xfId="2" applyNumberFormat="1" applyFont="1" applyFill="1"/>
    <xf numFmtId="3" fontId="4" fillId="2" borderId="0" xfId="2" applyNumberFormat="1" applyFont="1" applyFill="1"/>
    <xf numFmtId="4" fontId="4" fillId="2" borderId="0" xfId="2" applyNumberFormat="1" applyFont="1" applyFill="1"/>
    <xf numFmtId="167" fontId="6" fillId="2" borderId="6" xfId="1" applyNumberFormat="1" applyFont="1" applyFill="1" applyBorder="1" applyAlignment="1">
      <alignment horizontal="right"/>
    </xf>
    <xf numFmtId="168" fontId="5" fillId="2" borderId="8" xfId="0" applyNumberFormat="1" applyFont="1" applyFill="1" applyBorder="1"/>
    <xf numFmtId="0" fontId="11" fillId="2" borderId="0" xfId="0" applyFont="1" applyFill="1" applyAlignment="1">
      <alignment horizontal="left"/>
    </xf>
    <xf numFmtId="176" fontId="4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2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 wrapText="1"/>
    </xf>
    <xf numFmtId="0" fontId="6" fillId="2" borderId="10" xfId="2" applyFont="1" applyFill="1" applyBorder="1" applyAlignment="1">
      <alignment horizontal="center" wrapText="1"/>
    </xf>
    <xf numFmtId="175" fontId="5" fillId="2" borderId="11" xfId="1" applyNumberFormat="1" applyFont="1" applyFill="1" applyBorder="1"/>
    <xf numFmtId="164" fontId="5" fillId="2" borderId="11" xfId="1" applyNumberFormat="1" applyFont="1" applyFill="1" applyBorder="1"/>
    <xf numFmtId="174" fontId="1" fillId="0" borderId="0" xfId="42" applyNumberFormat="1" applyFont="1"/>
  </cellXfs>
  <cellStyles count="4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" xfId="1" builtinId="3"/>
    <cellStyle name="Normal" xfId="0" builtinId="0"/>
    <cellStyle name="Normal_Hoja1" xfId="2"/>
    <cellStyle name="Note" xfId="38"/>
    <cellStyle name="Output" xfId="39"/>
    <cellStyle name="Porcentaje" xfId="42" builtinId="5"/>
    <cellStyle name="Title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B8" sqref="B8"/>
    </sheetView>
  </sheetViews>
  <sheetFormatPr baseColWidth="10" defaultColWidth="11.42578125" defaultRowHeight="15" x14ac:dyDescent="0.25"/>
  <cols>
    <col min="1" max="1" width="39.85546875" customWidth="1"/>
    <col min="2" max="2" width="18.5703125" customWidth="1"/>
    <col min="3" max="3" width="18.42578125" customWidth="1"/>
    <col min="4" max="4" width="14.28515625" customWidth="1"/>
    <col min="5" max="5" width="13.7109375" customWidth="1"/>
    <col min="8" max="8" width="15.7109375" customWidth="1"/>
    <col min="10" max="10" width="18.42578125" customWidth="1"/>
    <col min="257" max="257" width="39.85546875" customWidth="1"/>
    <col min="258" max="258" width="18.5703125" customWidth="1"/>
    <col min="259" max="259" width="18.42578125" customWidth="1"/>
    <col min="260" max="260" width="14.28515625" customWidth="1"/>
    <col min="261" max="261" width="13.7109375" customWidth="1"/>
    <col min="264" max="264" width="15.7109375" customWidth="1"/>
    <col min="266" max="266" width="18.42578125" customWidth="1"/>
    <col min="513" max="513" width="39.85546875" customWidth="1"/>
    <col min="514" max="514" width="18.5703125" customWidth="1"/>
    <col min="515" max="515" width="18.42578125" customWidth="1"/>
    <col min="516" max="516" width="14.28515625" customWidth="1"/>
    <col min="517" max="517" width="13.7109375" customWidth="1"/>
    <col min="520" max="520" width="15.7109375" customWidth="1"/>
    <col min="522" max="522" width="18.42578125" customWidth="1"/>
    <col min="769" max="769" width="39.85546875" customWidth="1"/>
    <col min="770" max="770" width="18.5703125" customWidth="1"/>
    <col min="771" max="771" width="18.42578125" customWidth="1"/>
    <col min="772" max="772" width="14.28515625" customWidth="1"/>
    <col min="773" max="773" width="13.7109375" customWidth="1"/>
    <col min="776" max="776" width="15.7109375" customWidth="1"/>
    <col min="778" max="778" width="18.42578125" customWidth="1"/>
    <col min="1025" max="1025" width="39.85546875" customWidth="1"/>
    <col min="1026" max="1026" width="18.5703125" customWidth="1"/>
    <col min="1027" max="1027" width="18.42578125" customWidth="1"/>
    <col min="1028" max="1028" width="14.28515625" customWidth="1"/>
    <col min="1029" max="1029" width="13.7109375" customWidth="1"/>
    <col min="1032" max="1032" width="15.7109375" customWidth="1"/>
    <col min="1034" max="1034" width="18.42578125" customWidth="1"/>
    <col min="1281" max="1281" width="39.85546875" customWidth="1"/>
    <col min="1282" max="1282" width="18.5703125" customWidth="1"/>
    <col min="1283" max="1283" width="18.42578125" customWidth="1"/>
    <col min="1284" max="1284" width="14.28515625" customWidth="1"/>
    <col min="1285" max="1285" width="13.7109375" customWidth="1"/>
    <col min="1288" max="1288" width="15.7109375" customWidth="1"/>
    <col min="1290" max="1290" width="18.42578125" customWidth="1"/>
    <col min="1537" max="1537" width="39.85546875" customWidth="1"/>
    <col min="1538" max="1538" width="18.5703125" customWidth="1"/>
    <col min="1539" max="1539" width="18.42578125" customWidth="1"/>
    <col min="1540" max="1540" width="14.28515625" customWidth="1"/>
    <col min="1541" max="1541" width="13.7109375" customWidth="1"/>
    <col min="1544" max="1544" width="15.7109375" customWidth="1"/>
    <col min="1546" max="1546" width="18.42578125" customWidth="1"/>
    <col min="1793" max="1793" width="39.85546875" customWidth="1"/>
    <col min="1794" max="1794" width="18.5703125" customWidth="1"/>
    <col min="1795" max="1795" width="18.42578125" customWidth="1"/>
    <col min="1796" max="1796" width="14.28515625" customWidth="1"/>
    <col min="1797" max="1797" width="13.7109375" customWidth="1"/>
    <col min="1800" max="1800" width="15.7109375" customWidth="1"/>
    <col min="1802" max="1802" width="18.42578125" customWidth="1"/>
    <col min="2049" max="2049" width="39.85546875" customWidth="1"/>
    <col min="2050" max="2050" width="18.5703125" customWidth="1"/>
    <col min="2051" max="2051" width="18.42578125" customWidth="1"/>
    <col min="2052" max="2052" width="14.28515625" customWidth="1"/>
    <col min="2053" max="2053" width="13.7109375" customWidth="1"/>
    <col min="2056" max="2056" width="15.7109375" customWidth="1"/>
    <col min="2058" max="2058" width="18.42578125" customWidth="1"/>
    <col min="2305" max="2305" width="39.85546875" customWidth="1"/>
    <col min="2306" max="2306" width="18.5703125" customWidth="1"/>
    <col min="2307" max="2307" width="18.42578125" customWidth="1"/>
    <col min="2308" max="2308" width="14.28515625" customWidth="1"/>
    <col min="2309" max="2309" width="13.7109375" customWidth="1"/>
    <col min="2312" max="2312" width="15.7109375" customWidth="1"/>
    <col min="2314" max="2314" width="18.42578125" customWidth="1"/>
    <col min="2561" max="2561" width="39.85546875" customWidth="1"/>
    <col min="2562" max="2562" width="18.5703125" customWidth="1"/>
    <col min="2563" max="2563" width="18.42578125" customWidth="1"/>
    <col min="2564" max="2564" width="14.28515625" customWidth="1"/>
    <col min="2565" max="2565" width="13.7109375" customWidth="1"/>
    <col min="2568" max="2568" width="15.7109375" customWidth="1"/>
    <col min="2570" max="2570" width="18.42578125" customWidth="1"/>
    <col min="2817" max="2817" width="39.85546875" customWidth="1"/>
    <col min="2818" max="2818" width="18.5703125" customWidth="1"/>
    <col min="2819" max="2819" width="18.42578125" customWidth="1"/>
    <col min="2820" max="2820" width="14.28515625" customWidth="1"/>
    <col min="2821" max="2821" width="13.7109375" customWidth="1"/>
    <col min="2824" max="2824" width="15.7109375" customWidth="1"/>
    <col min="2826" max="2826" width="18.42578125" customWidth="1"/>
    <col min="3073" max="3073" width="39.85546875" customWidth="1"/>
    <col min="3074" max="3074" width="18.5703125" customWidth="1"/>
    <col min="3075" max="3075" width="18.42578125" customWidth="1"/>
    <col min="3076" max="3076" width="14.28515625" customWidth="1"/>
    <col min="3077" max="3077" width="13.7109375" customWidth="1"/>
    <col min="3080" max="3080" width="15.7109375" customWidth="1"/>
    <col min="3082" max="3082" width="18.42578125" customWidth="1"/>
    <col min="3329" max="3329" width="39.85546875" customWidth="1"/>
    <col min="3330" max="3330" width="18.5703125" customWidth="1"/>
    <col min="3331" max="3331" width="18.42578125" customWidth="1"/>
    <col min="3332" max="3332" width="14.28515625" customWidth="1"/>
    <col min="3333" max="3333" width="13.7109375" customWidth="1"/>
    <col min="3336" max="3336" width="15.7109375" customWidth="1"/>
    <col min="3338" max="3338" width="18.42578125" customWidth="1"/>
    <col min="3585" max="3585" width="39.85546875" customWidth="1"/>
    <col min="3586" max="3586" width="18.5703125" customWidth="1"/>
    <col min="3587" max="3587" width="18.42578125" customWidth="1"/>
    <col min="3588" max="3588" width="14.28515625" customWidth="1"/>
    <col min="3589" max="3589" width="13.7109375" customWidth="1"/>
    <col min="3592" max="3592" width="15.7109375" customWidth="1"/>
    <col min="3594" max="3594" width="18.42578125" customWidth="1"/>
    <col min="3841" max="3841" width="39.85546875" customWidth="1"/>
    <col min="3842" max="3842" width="18.5703125" customWidth="1"/>
    <col min="3843" max="3843" width="18.42578125" customWidth="1"/>
    <col min="3844" max="3844" width="14.28515625" customWidth="1"/>
    <col min="3845" max="3845" width="13.7109375" customWidth="1"/>
    <col min="3848" max="3848" width="15.7109375" customWidth="1"/>
    <col min="3850" max="3850" width="18.42578125" customWidth="1"/>
    <col min="4097" max="4097" width="39.85546875" customWidth="1"/>
    <col min="4098" max="4098" width="18.5703125" customWidth="1"/>
    <col min="4099" max="4099" width="18.42578125" customWidth="1"/>
    <col min="4100" max="4100" width="14.28515625" customWidth="1"/>
    <col min="4101" max="4101" width="13.7109375" customWidth="1"/>
    <col min="4104" max="4104" width="15.7109375" customWidth="1"/>
    <col min="4106" max="4106" width="18.42578125" customWidth="1"/>
    <col min="4353" max="4353" width="39.85546875" customWidth="1"/>
    <col min="4354" max="4354" width="18.5703125" customWidth="1"/>
    <col min="4355" max="4355" width="18.42578125" customWidth="1"/>
    <col min="4356" max="4356" width="14.28515625" customWidth="1"/>
    <col min="4357" max="4357" width="13.7109375" customWidth="1"/>
    <col min="4360" max="4360" width="15.7109375" customWidth="1"/>
    <col min="4362" max="4362" width="18.42578125" customWidth="1"/>
    <col min="4609" max="4609" width="39.85546875" customWidth="1"/>
    <col min="4610" max="4610" width="18.5703125" customWidth="1"/>
    <col min="4611" max="4611" width="18.42578125" customWidth="1"/>
    <col min="4612" max="4612" width="14.28515625" customWidth="1"/>
    <col min="4613" max="4613" width="13.7109375" customWidth="1"/>
    <col min="4616" max="4616" width="15.7109375" customWidth="1"/>
    <col min="4618" max="4618" width="18.42578125" customWidth="1"/>
    <col min="4865" max="4865" width="39.85546875" customWidth="1"/>
    <col min="4866" max="4866" width="18.5703125" customWidth="1"/>
    <col min="4867" max="4867" width="18.42578125" customWidth="1"/>
    <col min="4868" max="4868" width="14.28515625" customWidth="1"/>
    <col min="4869" max="4869" width="13.7109375" customWidth="1"/>
    <col min="4872" max="4872" width="15.7109375" customWidth="1"/>
    <col min="4874" max="4874" width="18.42578125" customWidth="1"/>
    <col min="5121" max="5121" width="39.85546875" customWidth="1"/>
    <col min="5122" max="5122" width="18.5703125" customWidth="1"/>
    <col min="5123" max="5123" width="18.42578125" customWidth="1"/>
    <col min="5124" max="5124" width="14.28515625" customWidth="1"/>
    <col min="5125" max="5125" width="13.7109375" customWidth="1"/>
    <col min="5128" max="5128" width="15.7109375" customWidth="1"/>
    <col min="5130" max="5130" width="18.42578125" customWidth="1"/>
    <col min="5377" max="5377" width="39.85546875" customWidth="1"/>
    <col min="5378" max="5378" width="18.5703125" customWidth="1"/>
    <col min="5379" max="5379" width="18.42578125" customWidth="1"/>
    <col min="5380" max="5380" width="14.28515625" customWidth="1"/>
    <col min="5381" max="5381" width="13.7109375" customWidth="1"/>
    <col min="5384" max="5384" width="15.7109375" customWidth="1"/>
    <col min="5386" max="5386" width="18.42578125" customWidth="1"/>
    <col min="5633" max="5633" width="39.85546875" customWidth="1"/>
    <col min="5634" max="5634" width="18.5703125" customWidth="1"/>
    <col min="5635" max="5635" width="18.42578125" customWidth="1"/>
    <col min="5636" max="5636" width="14.28515625" customWidth="1"/>
    <col min="5637" max="5637" width="13.7109375" customWidth="1"/>
    <col min="5640" max="5640" width="15.7109375" customWidth="1"/>
    <col min="5642" max="5642" width="18.42578125" customWidth="1"/>
    <col min="5889" max="5889" width="39.85546875" customWidth="1"/>
    <col min="5890" max="5890" width="18.5703125" customWidth="1"/>
    <col min="5891" max="5891" width="18.42578125" customWidth="1"/>
    <col min="5892" max="5892" width="14.28515625" customWidth="1"/>
    <col min="5893" max="5893" width="13.7109375" customWidth="1"/>
    <col min="5896" max="5896" width="15.7109375" customWidth="1"/>
    <col min="5898" max="5898" width="18.42578125" customWidth="1"/>
    <col min="6145" max="6145" width="39.85546875" customWidth="1"/>
    <col min="6146" max="6146" width="18.5703125" customWidth="1"/>
    <col min="6147" max="6147" width="18.42578125" customWidth="1"/>
    <col min="6148" max="6148" width="14.28515625" customWidth="1"/>
    <col min="6149" max="6149" width="13.7109375" customWidth="1"/>
    <col min="6152" max="6152" width="15.7109375" customWidth="1"/>
    <col min="6154" max="6154" width="18.42578125" customWidth="1"/>
    <col min="6401" max="6401" width="39.85546875" customWidth="1"/>
    <col min="6402" max="6402" width="18.5703125" customWidth="1"/>
    <col min="6403" max="6403" width="18.42578125" customWidth="1"/>
    <col min="6404" max="6404" width="14.28515625" customWidth="1"/>
    <col min="6405" max="6405" width="13.7109375" customWidth="1"/>
    <col min="6408" max="6408" width="15.7109375" customWidth="1"/>
    <col min="6410" max="6410" width="18.42578125" customWidth="1"/>
    <col min="6657" max="6657" width="39.85546875" customWidth="1"/>
    <col min="6658" max="6658" width="18.5703125" customWidth="1"/>
    <col min="6659" max="6659" width="18.42578125" customWidth="1"/>
    <col min="6660" max="6660" width="14.28515625" customWidth="1"/>
    <col min="6661" max="6661" width="13.7109375" customWidth="1"/>
    <col min="6664" max="6664" width="15.7109375" customWidth="1"/>
    <col min="6666" max="6666" width="18.42578125" customWidth="1"/>
    <col min="6913" max="6913" width="39.85546875" customWidth="1"/>
    <col min="6914" max="6914" width="18.5703125" customWidth="1"/>
    <col min="6915" max="6915" width="18.42578125" customWidth="1"/>
    <col min="6916" max="6916" width="14.28515625" customWidth="1"/>
    <col min="6917" max="6917" width="13.7109375" customWidth="1"/>
    <col min="6920" max="6920" width="15.7109375" customWidth="1"/>
    <col min="6922" max="6922" width="18.42578125" customWidth="1"/>
    <col min="7169" max="7169" width="39.85546875" customWidth="1"/>
    <col min="7170" max="7170" width="18.5703125" customWidth="1"/>
    <col min="7171" max="7171" width="18.42578125" customWidth="1"/>
    <col min="7172" max="7172" width="14.28515625" customWidth="1"/>
    <col min="7173" max="7173" width="13.7109375" customWidth="1"/>
    <col min="7176" max="7176" width="15.7109375" customWidth="1"/>
    <col min="7178" max="7178" width="18.42578125" customWidth="1"/>
    <col min="7425" max="7425" width="39.85546875" customWidth="1"/>
    <col min="7426" max="7426" width="18.5703125" customWidth="1"/>
    <col min="7427" max="7427" width="18.42578125" customWidth="1"/>
    <col min="7428" max="7428" width="14.28515625" customWidth="1"/>
    <col min="7429" max="7429" width="13.7109375" customWidth="1"/>
    <col min="7432" max="7432" width="15.7109375" customWidth="1"/>
    <col min="7434" max="7434" width="18.42578125" customWidth="1"/>
    <col min="7681" max="7681" width="39.85546875" customWidth="1"/>
    <col min="7682" max="7682" width="18.5703125" customWidth="1"/>
    <col min="7683" max="7683" width="18.42578125" customWidth="1"/>
    <col min="7684" max="7684" width="14.28515625" customWidth="1"/>
    <col min="7685" max="7685" width="13.7109375" customWidth="1"/>
    <col min="7688" max="7688" width="15.7109375" customWidth="1"/>
    <col min="7690" max="7690" width="18.42578125" customWidth="1"/>
    <col min="7937" max="7937" width="39.85546875" customWidth="1"/>
    <col min="7938" max="7938" width="18.5703125" customWidth="1"/>
    <col min="7939" max="7939" width="18.42578125" customWidth="1"/>
    <col min="7940" max="7940" width="14.28515625" customWidth="1"/>
    <col min="7941" max="7941" width="13.7109375" customWidth="1"/>
    <col min="7944" max="7944" width="15.7109375" customWidth="1"/>
    <col min="7946" max="7946" width="18.42578125" customWidth="1"/>
    <col min="8193" max="8193" width="39.85546875" customWidth="1"/>
    <col min="8194" max="8194" width="18.5703125" customWidth="1"/>
    <col min="8195" max="8195" width="18.42578125" customWidth="1"/>
    <col min="8196" max="8196" width="14.28515625" customWidth="1"/>
    <col min="8197" max="8197" width="13.7109375" customWidth="1"/>
    <col min="8200" max="8200" width="15.7109375" customWidth="1"/>
    <col min="8202" max="8202" width="18.42578125" customWidth="1"/>
    <col min="8449" max="8449" width="39.85546875" customWidth="1"/>
    <col min="8450" max="8450" width="18.5703125" customWidth="1"/>
    <col min="8451" max="8451" width="18.42578125" customWidth="1"/>
    <col min="8452" max="8452" width="14.28515625" customWidth="1"/>
    <col min="8453" max="8453" width="13.7109375" customWidth="1"/>
    <col min="8456" max="8456" width="15.7109375" customWidth="1"/>
    <col min="8458" max="8458" width="18.42578125" customWidth="1"/>
    <col min="8705" max="8705" width="39.85546875" customWidth="1"/>
    <col min="8706" max="8706" width="18.5703125" customWidth="1"/>
    <col min="8707" max="8707" width="18.42578125" customWidth="1"/>
    <col min="8708" max="8708" width="14.28515625" customWidth="1"/>
    <col min="8709" max="8709" width="13.7109375" customWidth="1"/>
    <col min="8712" max="8712" width="15.7109375" customWidth="1"/>
    <col min="8714" max="8714" width="18.42578125" customWidth="1"/>
    <col min="8961" max="8961" width="39.85546875" customWidth="1"/>
    <col min="8962" max="8962" width="18.5703125" customWidth="1"/>
    <col min="8963" max="8963" width="18.42578125" customWidth="1"/>
    <col min="8964" max="8964" width="14.28515625" customWidth="1"/>
    <col min="8965" max="8965" width="13.7109375" customWidth="1"/>
    <col min="8968" max="8968" width="15.7109375" customWidth="1"/>
    <col min="8970" max="8970" width="18.42578125" customWidth="1"/>
    <col min="9217" max="9217" width="39.85546875" customWidth="1"/>
    <col min="9218" max="9218" width="18.5703125" customWidth="1"/>
    <col min="9219" max="9219" width="18.42578125" customWidth="1"/>
    <col min="9220" max="9220" width="14.28515625" customWidth="1"/>
    <col min="9221" max="9221" width="13.7109375" customWidth="1"/>
    <col min="9224" max="9224" width="15.7109375" customWidth="1"/>
    <col min="9226" max="9226" width="18.42578125" customWidth="1"/>
    <col min="9473" max="9473" width="39.85546875" customWidth="1"/>
    <col min="9474" max="9474" width="18.5703125" customWidth="1"/>
    <col min="9475" max="9475" width="18.42578125" customWidth="1"/>
    <col min="9476" max="9476" width="14.28515625" customWidth="1"/>
    <col min="9477" max="9477" width="13.7109375" customWidth="1"/>
    <col min="9480" max="9480" width="15.7109375" customWidth="1"/>
    <col min="9482" max="9482" width="18.42578125" customWidth="1"/>
    <col min="9729" max="9729" width="39.85546875" customWidth="1"/>
    <col min="9730" max="9730" width="18.5703125" customWidth="1"/>
    <col min="9731" max="9731" width="18.42578125" customWidth="1"/>
    <col min="9732" max="9732" width="14.28515625" customWidth="1"/>
    <col min="9733" max="9733" width="13.7109375" customWidth="1"/>
    <col min="9736" max="9736" width="15.7109375" customWidth="1"/>
    <col min="9738" max="9738" width="18.42578125" customWidth="1"/>
    <col min="9985" max="9985" width="39.85546875" customWidth="1"/>
    <col min="9986" max="9986" width="18.5703125" customWidth="1"/>
    <col min="9987" max="9987" width="18.42578125" customWidth="1"/>
    <col min="9988" max="9988" width="14.28515625" customWidth="1"/>
    <col min="9989" max="9989" width="13.7109375" customWidth="1"/>
    <col min="9992" max="9992" width="15.7109375" customWidth="1"/>
    <col min="9994" max="9994" width="18.42578125" customWidth="1"/>
    <col min="10241" max="10241" width="39.85546875" customWidth="1"/>
    <col min="10242" max="10242" width="18.5703125" customWidth="1"/>
    <col min="10243" max="10243" width="18.42578125" customWidth="1"/>
    <col min="10244" max="10244" width="14.28515625" customWidth="1"/>
    <col min="10245" max="10245" width="13.7109375" customWidth="1"/>
    <col min="10248" max="10248" width="15.7109375" customWidth="1"/>
    <col min="10250" max="10250" width="18.42578125" customWidth="1"/>
    <col min="10497" max="10497" width="39.85546875" customWidth="1"/>
    <col min="10498" max="10498" width="18.5703125" customWidth="1"/>
    <col min="10499" max="10499" width="18.42578125" customWidth="1"/>
    <col min="10500" max="10500" width="14.28515625" customWidth="1"/>
    <col min="10501" max="10501" width="13.7109375" customWidth="1"/>
    <col min="10504" max="10504" width="15.7109375" customWidth="1"/>
    <col min="10506" max="10506" width="18.42578125" customWidth="1"/>
    <col min="10753" max="10753" width="39.85546875" customWidth="1"/>
    <col min="10754" max="10754" width="18.5703125" customWidth="1"/>
    <col min="10755" max="10755" width="18.42578125" customWidth="1"/>
    <col min="10756" max="10756" width="14.28515625" customWidth="1"/>
    <col min="10757" max="10757" width="13.7109375" customWidth="1"/>
    <col min="10760" max="10760" width="15.7109375" customWidth="1"/>
    <col min="10762" max="10762" width="18.42578125" customWidth="1"/>
    <col min="11009" max="11009" width="39.85546875" customWidth="1"/>
    <col min="11010" max="11010" width="18.5703125" customWidth="1"/>
    <col min="11011" max="11011" width="18.42578125" customWidth="1"/>
    <col min="11012" max="11012" width="14.28515625" customWidth="1"/>
    <col min="11013" max="11013" width="13.7109375" customWidth="1"/>
    <col min="11016" max="11016" width="15.7109375" customWidth="1"/>
    <col min="11018" max="11018" width="18.42578125" customWidth="1"/>
    <col min="11265" max="11265" width="39.85546875" customWidth="1"/>
    <col min="11266" max="11266" width="18.5703125" customWidth="1"/>
    <col min="11267" max="11267" width="18.42578125" customWidth="1"/>
    <col min="11268" max="11268" width="14.28515625" customWidth="1"/>
    <col min="11269" max="11269" width="13.7109375" customWidth="1"/>
    <col min="11272" max="11272" width="15.7109375" customWidth="1"/>
    <col min="11274" max="11274" width="18.42578125" customWidth="1"/>
    <col min="11521" max="11521" width="39.85546875" customWidth="1"/>
    <col min="11522" max="11522" width="18.5703125" customWidth="1"/>
    <col min="11523" max="11523" width="18.42578125" customWidth="1"/>
    <col min="11524" max="11524" width="14.28515625" customWidth="1"/>
    <col min="11525" max="11525" width="13.7109375" customWidth="1"/>
    <col min="11528" max="11528" width="15.7109375" customWidth="1"/>
    <col min="11530" max="11530" width="18.42578125" customWidth="1"/>
    <col min="11777" max="11777" width="39.85546875" customWidth="1"/>
    <col min="11778" max="11778" width="18.5703125" customWidth="1"/>
    <col min="11779" max="11779" width="18.42578125" customWidth="1"/>
    <col min="11780" max="11780" width="14.28515625" customWidth="1"/>
    <col min="11781" max="11781" width="13.7109375" customWidth="1"/>
    <col min="11784" max="11784" width="15.7109375" customWidth="1"/>
    <col min="11786" max="11786" width="18.42578125" customWidth="1"/>
    <col min="12033" max="12033" width="39.85546875" customWidth="1"/>
    <col min="12034" max="12034" width="18.5703125" customWidth="1"/>
    <col min="12035" max="12035" width="18.42578125" customWidth="1"/>
    <col min="12036" max="12036" width="14.28515625" customWidth="1"/>
    <col min="12037" max="12037" width="13.7109375" customWidth="1"/>
    <col min="12040" max="12040" width="15.7109375" customWidth="1"/>
    <col min="12042" max="12042" width="18.42578125" customWidth="1"/>
    <col min="12289" max="12289" width="39.85546875" customWidth="1"/>
    <col min="12290" max="12290" width="18.5703125" customWidth="1"/>
    <col min="12291" max="12291" width="18.42578125" customWidth="1"/>
    <col min="12292" max="12292" width="14.28515625" customWidth="1"/>
    <col min="12293" max="12293" width="13.7109375" customWidth="1"/>
    <col min="12296" max="12296" width="15.7109375" customWidth="1"/>
    <col min="12298" max="12298" width="18.42578125" customWidth="1"/>
    <col min="12545" max="12545" width="39.85546875" customWidth="1"/>
    <col min="12546" max="12546" width="18.5703125" customWidth="1"/>
    <col min="12547" max="12547" width="18.42578125" customWidth="1"/>
    <col min="12548" max="12548" width="14.28515625" customWidth="1"/>
    <col min="12549" max="12549" width="13.7109375" customWidth="1"/>
    <col min="12552" max="12552" width="15.7109375" customWidth="1"/>
    <col min="12554" max="12554" width="18.42578125" customWidth="1"/>
    <col min="12801" max="12801" width="39.85546875" customWidth="1"/>
    <col min="12802" max="12802" width="18.5703125" customWidth="1"/>
    <col min="12803" max="12803" width="18.42578125" customWidth="1"/>
    <col min="12804" max="12804" width="14.28515625" customWidth="1"/>
    <col min="12805" max="12805" width="13.7109375" customWidth="1"/>
    <col min="12808" max="12808" width="15.7109375" customWidth="1"/>
    <col min="12810" max="12810" width="18.42578125" customWidth="1"/>
    <col min="13057" max="13057" width="39.85546875" customWidth="1"/>
    <col min="13058" max="13058" width="18.5703125" customWidth="1"/>
    <col min="13059" max="13059" width="18.42578125" customWidth="1"/>
    <col min="13060" max="13060" width="14.28515625" customWidth="1"/>
    <col min="13061" max="13061" width="13.7109375" customWidth="1"/>
    <col min="13064" max="13064" width="15.7109375" customWidth="1"/>
    <col min="13066" max="13066" width="18.42578125" customWidth="1"/>
    <col min="13313" max="13313" width="39.85546875" customWidth="1"/>
    <col min="13314" max="13314" width="18.5703125" customWidth="1"/>
    <col min="13315" max="13315" width="18.42578125" customWidth="1"/>
    <col min="13316" max="13316" width="14.28515625" customWidth="1"/>
    <col min="13317" max="13317" width="13.7109375" customWidth="1"/>
    <col min="13320" max="13320" width="15.7109375" customWidth="1"/>
    <col min="13322" max="13322" width="18.42578125" customWidth="1"/>
    <col min="13569" max="13569" width="39.85546875" customWidth="1"/>
    <col min="13570" max="13570" width="18.5703125" customWidth="1"/>
    <col min="13571" max="13571" width="18.42578125" customWidth="1"/>
    <col min="13572" max="13572" width="14.28515625" customWidth="1"/>
    <col min="13573" max="13573" width="13.7109375" customWidth="1"/>
    <col min="13576" max="13576" width="15.7109375" customWidth="1"/>
    <col min="13578" max="13578" width="18.42578125" customWidth="1"/>
    <col min="13825" max="13825" width="39.85546875" customWidth="1"/>
    <col min="13826" max="13826" width="18.5703125" customWidth="1"/>
    <col min="13827" max="13827" width="18.42578125" customWidth="1"/>
    <col min="13828" max="13828" width="14.28515625" customWidth="1"/>
    <col min="13829" max="13829" width="13.7109375" customWidth="1"/>
    <col min="13832" max="13832" width="15.7109375" customWidth="1"/>
    <col min="13834" max="13834" width="18.42578125" customWidth="1"/>
    <col min="14081" max="14081" width="39.85546875" customWidth="1"/>
    <col min="14082" max="14082" width="18.5703125" customWidth="1"/>
    <col min="14083" max="14083" width="18.42578125" customWidth="1"/>
    <col min="14084" max="14084" width="14.28515625" customWidth="1"/>
    <col min="14085" max="14085" width="13.7109375" customWidth="1"/>
    <col min="14088" max="14088" width="15.7109375" customWidth="1"/>
    <col min="14090" max="14090" width="18.42578125" customWidth="1"/>
    <col min="14337" max="14337" width="39.85546875" customWidth="1"/>
    <col min="14338" max="14338" width="18.5703125" customWidth="1"/>
    <col min="14339" max="14339" width="18.42578125" customWidth="1"/>
    <col min="14340" max="14340" width="14.28515625" customWidth="1"/>
    <col min="14341" max="14341" width="13.7109375" customWidth="1"/>
    <col min="14344" max="14344" width="15.7109375" customWidth="1"/>
    <col min="14346" max="14346" width="18.42578125" customWidth="1"/>
    <col min="14593" max="14593" width="39.85546875" customWidth="1"/>
    <col min="14594" max="14594" width="18.5703125" customWidth="1"/>
    <col min="14595" max="14595" width="18.42578125" customWidth="1"/>
    <col min="14596" max="14596" width="14.28515625" customWidth="1"/>
    <col min="14597" max="14597" width="13.7109375" customWidth="1"/>
    <col min="14600" max="14600" width="15.7109375" customWidth="1"/>
    <col min="14602" max="14602" width="18.42578125" customWidth="1"/>
    <col min="14849" max="14849" width="39.85546875" customWidth="1"/>
    <col min="14850" max="14850" width="18.5703125" customWidth="1"/>
    <col min="14851" max="14851" width="18.42578125" customWidth="1"/>
    <col min="14852" max="14852" width="14.28515625" customWidth="1"/>
    <col min="14853" max="14853" width="13.7109375" customWidth="1"/>
    <col min="14856" max="14856" width="15.7109375" customWidth="1"/>
    <col min="14858" max="14858" width="18.42578125" customWidth="1"/>
    <col min="15105" max="15105" width="39.85546875" customWidth="1"/>
    <col min="15106" max="15106" width="18.5703125" customWidth="1"/>
    <col min="15107" max="15107" width="18.42578125" customWidth="1"/>
    <col min="15108" max="15108" width="14.28515625" customWidth="1"/>
    <col min="15109" max="15109" width="13.7109375" customWidth="1"/>
    <col min="15112" max="15112" width="15.7109375" customWidth="1"/>
    <col min="15114" max="15114" width="18.42578125" customWidth="1"/>
    <col min="15361" max="15361" width="39.85546875" customWidth="1"/>
    <col min="15362" max="15362" width="18.5703125" customWidth="1"/>
    <col min="15363" max="15363" width="18.42578125" customWidth="1"/>
    <col min="15364" max="15364" width="14.28515625" customWidth="1"/>
    <col min="15365" max="15365" width="13.7109375" customWidth="1"/>
    <col min="15368" max="15368" width="15.7109375" customWidth="1"/>
    <col min="15370" max="15370" width="18.42578125" customWidth="1"/>
    <col min="15617" max="15617" width="39.85546875" customWidth="1"/>
    <col min="15618" max="15618" width="18.5703125" customWidth="1"/>
    <col min="15619" max="15619" width="18.42578125" customWidth="1"/>
    <col min="15620" max="15620" width="14.28515625" customWidth="1"/>
    <col min="15621" max="15621" width="13.7109375" customWidth="1"/>
    <col min="15624" max="15624" width="15.7109375" customWidth="1"/>
    <col min="15626" max="15626" width="18.42578125" customWidth="1"/>
    <col min="15873" max="15873" width="39.85546875" customWidth="1"/>
    <col min="15874" max="15874" width="18.5703125" customWidth="1"/>
    <col min="15875" max="15875" width="18.42578125" customWidth="1"/>
    <col min="15876" max="15876" width="14.28515625" customWidth="1"/>
    <col min="15877" max="15877" width="13.7109375" customWidth="1"/>
    <col min="15880" max="15880" width="15.7109375" customWidth="1"/>
    <col min="15882" max="15882" width="18.42578125" customWidth="1"/>
    <col min="16129" max="16129" width="39.85546875" customWidth="1"/>
    <col min="16130" max="16130" width="18.5703125" customWidth="1"/>
    <col min="16131" max="16131" width="18.42578125" customWidth="1"/>
    <col min="16132" max="16132" width="14.28515625" customWidth="1"/>
    <col min="16133" max="16133" width="13.7109375" customWidth="1"/>
    <col min="16136" max="16136" width="15.7109375" customWidth="1"/>
    <col min="16138" max="16138" width="18.42578125" customWidth="1"/>
  </cols>
  <sheetData>
    <row r="1" spans="1:15" ht="15.75" x14ac:dyDescent="0.25">
      <c r="A1" s="108" t="s">
        <v>40</v>
      </c>
      <c r="B1" s="108"/>
      <c r="C1" s="108"/>
      <c r="D1" s="108"/>
      <c r="E1" s="108"/>
    </row>
    <row r="2" spans="1:15" x14ac:dyDescent="0.25">
      <c r="A2" s="109" t="s">
        <v>0</v>
      </c>
      <c r="B2" s="109"/>
      <c r="C2" s="109"/>
      <c r="D2" s="109"/>
      <c r="E2" s="109"/>
    </row>
    <row r="3" spans="1:15" x14ac:dyDescent="0.25">
      <c r="A3" s="110"/>
      <c r="B3" s="110"/>
      <c r="C3" s="110"/>
      <c r="D3" s="110"/>
      <c r="E3" s="110"/>
    </row>
    <row r="4" spans="1:15" ht="30" x14ac:dyDescent="0.25">
      <c r="A4" s="1"/>
      <c r="B4" s="2" t="s">
        <v>1</v>
      </c>
      <c r="C4" s="3" t="s">
        <v>2</v>
      </c>
      <c r="D4" s="111" t="s">
        <v>3</v>
      </c>
      <c r="E4" s="112"/>
    </row>
    <row r="5" spans="1:15" x14ac:dyDescent="0.25">
      <c r="A5" s="4" t="s">
        <v>4</v>
      </c>
      <c r="B5" s="5"/>
      <c r="C5" s="5"/>
      <c r="D5" s="113" t="s">
        <v>5</v>
      </c>
      <c r="E5" s="6"/>
    </row>
    <row r="6" spans="1:15" x14ac:dyDescent="0.25">
      <c r="A6" s="7"/>
      <c r="B6" s="8" t="s">
        <v>6</v>
      </c>
      <c r="C6" s="8" t="s">
        <v>7</v>
      </c>
      <c r="D6" s="114"/>
      <c r="E6" s="8" t="s">
        <v>8</v>
      </c>
    </row>
    <row r="7" spans="1:15" x14ac:dyDescent="0.25">
      <c r="A7" s="9" t="s">
        <v>9</v>
      </c>
      <c r="B7" s="10">
        <f>SUM(B8:B11)</f>
        <v>2262129.4762300001</v>
      </c>
      <c r="C7" s="10">
        <f>SUM(C8:C11)</f>
        <v>5333.9336400000002</v>
      </c>
      <c r="D7" s="10">
        <f>SUM(D8:D11)</f>
        <v>2279283.4068199997</v>
      </c>
      <c r="E7" s="11">
        <f>SUM(E8:E11)</f>
        <v>58.569453826588934</v>
      </c>
      <c r="O7" s="60"/>
    </row>
    <row r="8" spans="1:15" x14ac:dyDescent="0.25">
      <c r="A8" s="12" t="s">
        <v>10</v>
      </c>
      <c r="B8" s="13">
        <v>1944607.25</v>
      </c>
      <c r="C8" s="43"/>
      <c r="D8" s="13">
        <v>1944607.25</v>
      </c>
      <c r="E8" s="14">
        <v>49.969492239721205</v>
      </c>
    </row>
    <row r="9" spans="1:15" x14ac:dyDescent="0.25">
      <c r="A9" s="12" t="s">
        <v>11</v>
      </c>
      <c r="B9" s="13">
        <v>316882</v>
      </c>
      <c r="C9" s="13">
        <v>5270</v>
      </c>
      <c r="D9" s="13">
        <v>333830.32</v>
      </c>
      <c r="E9" s="14">
        <v>8.5782522844258988</v>
      </c>
    </row>
    <row r="10" spans="1:15" x14ac:dyDescent="0.25">
      <c r="A10" s="12" t="s">
        <v>12</v>
      </c>
      <c r="B10" s="13">
        <v>639.22622999999999</v>
      </c>
      <c r="C10" s="13">
        <v>63.933639999999997</v>
      </c>
      <c r="D10" s="13">
        <v>844.83681999999999</v>
      </c>
      <c r="E10" s="14">
        <v>2.1709302441827699E-2</v>
      </c>
    </row>
    <row r="11" spans="1:15" x14ac:dyDescent="0.25">
      <c r="A11" s="12" t="s">
        <v>13</v>
      </c>
      <c r="B11" s="13">
        <v>1</v>
      </c>
      <c r="C11" s="43"/>
      <c r="D11" s="13">
        <v>1</v>
      </c>
      <c r="E11" s="15">
        <v>0</v>
      </c>
    </row>
    <row r="12" spans="1:15" x14ac:dyDescent="0.25">
      <c r="A12" s="12"/>
      <c r="B12" s="16"/>
      <c r="C12" s="16"/>
      <c r="D12" s="16"/>
      <c r="E12" s="17"/>
    </row>
    <row r="13" spans="1:15" x14ac:dyDescent="0.25">
      <c r="A13" s="9" t="s">
        <v>14</v>
      </c>
      <c r="B13" s="10">
        <f>+B15+B18+B20+B33</f>
        <v>1117834.52963</v>
      </c>
      <c r="C13" s="10">
        <f>+C15+C18+C20+C33</f>
        <v>153753.74279000002</v>
      </c>
      <c r="D13" s="10">
        <f>+D15+D18+D20+D33</f>
        <v>1612306.56645</v>
      </c>
      <c r="E13" s="11">
        <f>+E15+E18+E20+E33</f>
        <v>41.430546173411074</v>
      </c>
    </row>
    <row r="14" spans="1:15" x14ac:dyDescent="0.25">
      <c r="A14" s="12"/>
      <c r="B14" s="16"/>
      <c r="C14" s="16"/>
      <c r="D14" s="16"/>
      <c r="E14" s="18"/>
    </row>
    <row r="15" spans="1:15" ht="16.5" x14ac:dyDescent="0.35">
      <c r="A15" s="24" t="s">
        <v>15</v>
      </c>
      <c r="B15" s="46">
        <f>+B16</f>
        <v>27298.850399999999</v>
      </c>
      <c r="C15" s="47"/>
      <c r="D15" s="46">
        <f>+D16</f>
        <v>27298.850399999999</v>
      </c>
      <c r="E15" s="48">
        <f>+E16</f>
        <v>0.70148339373727597</v>
      </c>
    </row>
    <row r="16" spans="1:15" x14ac:dyDescent="0.25">
      <c r="A16" s="12" t="s">
        <v>32</v>
      </c>
      <c r="B16" s="13">
        <v>27298.850399999999</v>
      </c>
      <c r="C16" s="13"/>
      <c r="D16" s="13">
        <v>27298.850399999999</v>
      </c>
      <c r="E16" s="14">
        <v>0.70148339373727597</v>
      </c>
    </row>
    <row r="17" spans="1:5" x14ac:dyDescent="0.25">
      <c r="A17" s="12"/>
      <c r="B17" s="16"/>
      <c r="C17" s="16"/>
      <c r="D17" s="16"/>
      <c r="E17" s="20"/>
    </row>
    <row r="18" spans="1:5" ht="16.5" x14ac:dyDescent="0.35">
      <c r="A18" s="19" t="s">
        <v>17</v>
      </c>
      <c r="B18" s="46">
        <v>926275.55782999995</v>
      </c>
      <c r="C18" s="47"/>
      <c r="D18" s="46">
        <v>926275.55782999995</v>
      </c>
      <c r="E18" s="48">
        <v>23.801988447193999</v>
      </c>
    </row>
    <row r="19" spans="1:5" x14ac:dyDescent="0.25">
      <c r="A19" s="12"/>
      <c r="B19" s="16"/>
      <c r="C19" s="22"/>
      <c r="D19" s="23"/>
      <c r="E19" s="17"/>
    </row>
    <row r="20" spans="1:5" ht="16.5" x14ac:dyDescent="0.35">
      <c r="A20" s="24" t="s">
        <v>18</v>
      </c>
      <c r="B20" s="46">
        <f>SUM(B21:B31)</f>
        <v>164260.1214</v>
      </c>
      <c r="C20" s="46">
        <f>SUM(C21:C31)</f>
        <v>5941.7648200000003</v>
      </c>
      <c r="D20" s="46">
        <f>SUM(D21:D31)</f>
        <v>183368.83706000002</v>
      </c>
      <c r="E20" s="48">
        <f>SUM(E21:E31)</f>
        <v>4.7119271413167754</v>
      </c>
    </row>
    <row r="21" spans="1:5" x14ac:dyDescent="0.25">
      <c r="A21" s="12" t="s">
        <v>20</v>
      </c>
      <c r="B21" s="25">
        <v>80976.632249999995</v>
      </c>
      <c r="C21" s="25"/>
      <c r="D21" s="25">
        <v>80976.632249999995</v>
      </c>
      <c r="E21" s="26">
        <v>2.08081153498483</v>
      </c>
    </row>
    <row r="22" spans="1:5" x14ac:dyDescent="0.25">
      <c r="A22" s="12" t="s">
        <v>33</v>
      </c>
      <c r="B22" s="25">
        <v>19441.115040000001</v>
      </c>
      <c r="C22" s="25"/>
      <c r="D22" s="25">
        <v>19441.115040000001</v>
      </c>
      <c r="E22" s="26">
        <v>0.49956753330154902</v>
      </c>
    </row>
    <row r="23" spans="1:5" x14ac:dyDescent="0.25">
      <c r="A23" s="12" t="s">
        <v>23</v>
      </c>
      <c r="B23" s="25">
        <v>19422.895260000001</v>
      </c>
      <c r="C23" s="25"/>
      <c r="D23" s="25">
        <v>19422.895260000001</v>
      </c>
      <c r="E23" s="26">
        <v>0.49909934973629705</v>
      </c>
    </row>
    <row r="24" spans="1:5" x14ac:dyDescent="0.25">
      <c r="A24" s="12" t="s">
        <v>19</v>
      </c>
      <c r="B24" s="25"/>
      <c r="C24" s="25">
        <v>5897.2186000000002</v>
      </c>
      <c r="D24" s="25">
        <v>18965.455020000001</v>
      </c>
      <c r="E24" s="26">
        <v>0.48734476200511601</v>
      </c>
    </row>
    <row r="25" spans="1:5" x14ac:dyDescent="0.25">
      <c r="A25" s="12" t="s">
        <v>16</v>
      </c>
      <c r="B25" s="25">
        <v>14326.415000000001</v>
      </c>
      <c r="C25" s="25"/>
      <c r="D25" s="25">
        <v>14326.415000000001</v>
      </c>
      <c r="E25" s="26">
        <v>0.36813792767949699</v>
      </c>
    </row>
    <row r="26" spans="1:5" x14ac:dyDescent="0.25">
      <c r="A26" s="12" t="s">
        <v>24</v>
      </c>
      <c r="B26" s="25">
        <v>11110.070400000001</v>
      </c>
      <c r="C26" s="25"/>
      <c r="D26" s="25">
        <v>11110.070400000001</v>
      </c>
      <c r="E26" s="26">
        <v>0.285489307229291</v>
      </c>
    </row>
    <row r="27" spans="1:5" x14ac:dyDescent="0.25">
      <c r="A27" s="12" t="s">
        <v>22</v>
      </c>
      <c r="B27" s="25">
        <v>8794.4871999999996</v>
      </c>
      <c r="C27" s="25"/>
      <c r="D27" s="25">
        <v>8794.4871999999996</v>
      </c>
      <c r="E27" s="26">
        <v>0.22598705208608499</v>
      </c>
    </row>
    <row r="28" spans="1:5" x14ac:dyDescent="0.25">
      <c r="A28" s="12" t="s">
        <v>32</v>
      </c>
      <c r="B28" s="25">
        <v>6549.03</v>
      </c>
      <c r="C28" s="25"/>
      <c r="D28" s="25">
        <v>6549.03</v>
      </c>
      <c r="E28" s="26">
        <v>0.168286785808652</v>
      </c>
    </row>
    <row r="29" spans="1:5" x14ac:dyDescent="0.25">
      <c r="A29" s="12" t="s">
        <v>21</v>
      </c>
      <c r="B29" s="25">
        <v>2624.1862500000002</v>
      </c>
      <c r="C29" s="25"/>
      <c r="D29" s="25">
        <v>2624.1862500000002</v>
      </c>
      <c r="E29" s="26">
        <v>6.7432256284634395E-2</v>
      </c>
    </row>
    <row r="30" spans="1:5" x14ac:dyDescent="0.25">
      <c r="A30" s="12" t="s">
        <v>31</v>
      </c>
      <c r="B30" s="25">
        <v>1015.29</v>
      </c>
      <c r="C30" s="25"/>
      <c r="D30" s="25">
        <v>1015.29</v>
      </c>
      <c r="E30" s="26">
        <v>2.6089343118548297E-2</v>
      </c>
    </row>
    <row r="31" spans="1:5" x14ac:dyDescent="0.25">
      <c r="A31" s="12" t="s">
        <v>25</v>
      </c>
      <c r="B31" s="25"/>
      <c r="C31" s="25">
        <v>44.546219999999998</v>
      </c>
      <c r="D31" s="25">
        <v>143.26064</v>
      </c>
      <c r="E31" s="26">
        <v>3.6812890822748396E-3</v>
      </c>
    </row>
    <row r="32" spans="1:5" x14ac:dyDescent="0.25">
      <c r="A32" s="12"/>
      <c r="B32" s="23"/>
      <c r="C32" s="23"/>
      <c r="D32" s="23"/>
      <c r="E32" s="27"/>
    </row>
    <row r="33" spans="1:5" ht="16.5" x14ac:dyDescent="0.35">
      <c r="A33" s="28" t="s">
        <v>26</v>
      </c>
      <c r="B33" s="21"/>
      <c r="C33" s="49">
        <f>+C34+C35</f>
        <v>147811.97797000001</v>
      </c>
      <c r="D33" s="49">
        <f>+D34+D35</f>
        <v>475363.32116000005</v>
      </c>
      <c r="E33" s="50">
        <f>+E34+E35</f>
        <v>12.21514719116302</v>
      </c>
    </row>
    <row r="34" spans="1:5" x14ac:dyDescent="0.25">
      <c r="A34" s="12" t="s">
        <v>27</v>
      </c>
      <c r="B34" s="16"/>
      <c r="C34" s="29">
        <v>98552.781770000001</v>
      </c>
      <c r="D34" s="25">
        <v>316945.74618000002</v>
      </c>
      <c r="E34" s="14">
        <v>8.1443787706510804</v>
      </c>
    </row>
    <row r="35" spans="1:5" x14ac:dyDescent="0.25">
      <c r="A35" s="12" t="s">
        <v>28</v>
      </c>
      <c r="B35" s="16"/>
      <c r="C35" s="29">
        <v>49259.196199999998</v>
      </c>
      <c r="D35" s="25">
        <v>158417.57498</v>
      </c>
      <c r="E35" s="14">
        <v>4.0707684205119401</v>
      </c>
    </row>
    <row r="36" spans="1:5" x14ac:dyDescent="0.25">
      <c r="A36" s="30"/>
      <c r="B36" s="23"/>
      <c r="C36" s="23"/>
      <c r="D36" s="23"/>
      <c r="E36" s="27"/>
    </row>
    <row r="37" spans="1:5" x14ac:dyDescent="0.25">
      <c r="A37" s="12"/>
      <c r="B37" s="31"/>
      <c r="C37" s="32"/>
      <c r="D37" s="33"/>
      <c r="E37" s="34"/>
    </row>
    <row r="38" spans="1:5" x14ac:dyDescent="0.25">
      <c r="A38" s="35" t="s">
        <v>3</v>
      </c>
      <c r="B38" s="44">
        <f>+B7+B13</f>
        <v>3379964.0058599999</v>
      </c>
      <c r="C38" s="44">
        <f>+C7+C13</f>
        <v>159087.67643000002</v>
      </c>
      <c r="D38" s="44">
        <f>+D7+D13</f>
        <v>3891589.97327</v>
      </c>
      <c r="E38" s="54">
        <f>+E7+E13</f>
        <v>100</v>
      </c>
    </row>
    <row r="39" spans="1:5" x14ac:dyDescent="0.25">
      <c r="A39" s="39" t="s">
        <v>29</v>
      </c>
      <c r="B39" s="40">
        <v>3.2160000000000002</v>
      </c>
      <c r="C39" s="41"/>
      <c r="D39" s="41"/>
      <c r="E39" s="42"/>
    </row>
    <row r="41" spans="1:5" x14ac:dyDescent="0.25">
      <c r="A41" t="s">
        <v>30</v>
      </c>
      <c r="B41" s="55">
        <f>+B38/D38</f>
        <v>0.86853035110991039</v>
      </c>
      <c r="C41" s="55">
        <f>(1-B41)</f>
        <v>0.13146964889008961</v>
      </c>
      <c r="D41" s="61"/>
      <c r="E41" s="61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E40"/>
    </sheetView>
  </sheetViews>
  <sheetFormatPr baseColWidth="10" defaultRowHeight="15" x14ac:dyDescent="0.25"/>
  <cols>
    <col min="1" max="1" width="45" customWidth="1"/>
    <col min="2" max="2" width="15.42578125" customWidth="1"/>
    <col min="3" max="3" width="15" customWidth="1"/>
  </cols>
  <sheetData>
    <row r="1" spans="1:5" ht="15.75" x14ac:dyDescent="0.25">
      <c r="A1" s="108" t="s">
        <v>57</v>
      </c>
      <c r="B1" s="108"/>
      <c r="C1" s="108"/>
      <c r="D1" s="108"/>
      <c r="E1" s="108"/>
    </row>
    <row r="2" spans="1:5" x14ac:dyDescent="0.25">
      <c r="A2" s="109" t="s">
        <v>0</v>
      </c>
      <c r="B2" s="109"/>
      <c r="C2" s="109"/>
      <c r="D2" s="109"/>
      <c r="E2" s="109"/>
    </row>
    <row r="3" spans="1:5" x14ac:dyDescent="0.25">
      <c r="A3" s="110"/>
      <c r="B3" s="110"/>
      <c r="C3" s="110"/>
      <c r="D3" s="110"/>
      <c r="E3" s="110"/>
    </row>
    <row r="4" spans="1:5" ht="45" x14ac:dyDescent="0.25">
      <c r="A4" s="1"/>
      <c r="B4" s="2" t="s">
        <v>1</v>
      </c>
      <c r="C4" s="3" t="s">
        <v>2</v>
      </c>
      <c r="D4" s="111" t="s">
        <v>3</v>
      </c>
      <c r="E4" s="112"/>
    </row>
    <row r="5" spans="1:5" x14ac:dyDescent="0.25">
      <c r="A5" s="4" t="s">
        <v>4</v>
      </c>
      <c r="B5" s="5"/>
      <c r="C5" s="5"/>
      <c r="D5" s="113" t="s">
        <v>5</v>
      </c>
      <c r="E5" s="6"/>
    </row>
    <row r="6" spans="1:5" x14ac:dyDescent="0.25">
      <c r="A6" s="7"/>
      <c r="B6" s="8" t="s">
        <v>6</v>
      </c>
      <c r="C6" s="8" t="s">
        <v>7</v>
      </c>
      <c r="D6" s="114"/>
      <c r="E6" s="8" t="s">
        <v>8</v>
      </c>
    </row>
    <row r="7" spans="1:5" x14ac:dyDescent="0.25">
      <c r="A7" s="9" t="s">
        <v>9</v>
      </c>
      <c r="B7" s="10">
        <f>SUM(B8:B11)</f>
        <v>2638559.9352899999</v>
      </c>
      <c r="C7" s="10">
        <f>SUM(C8:C11)</f>
        <v>13665.213229999999</v>
      </c>
      <c r="D7" s="10">
        <f>SUM(D8:D11)</f>
        <v>2684543.37781</v>
      </c>
      <c r="E7" s="11">
        <f>SUM(E8:E11)</f>
        <v>60.7897591311336</v>
      </c>
    </row>
    <row r="8" spans="1:5" x14ac:dyDescent="0.25">
      <c r="A8" s="12" t="s">
        <v>10</v>
      </c>
      <c r="B8" s="13">
        <v>2174732.9619999998</v>
      </c>
      <c r="C8" s="13"/>
      <c r="D8" s="13">
        <v>2174732.9619999998</v>
      </c>
      <c r="E8" s="14">
        <v>49.2454483219461</v>
      </c>
    </row>
    <row r="9" spans="1:5" x14ac:dyDescent="0.25">
      <c r="A9" s="12" t="s">
        <v>11</v>
      </c>
      <c r="B9" s="13">
        <v>462510.76</v>
      </c>
      <c r="C9" s="13">
        <v>10381.11587</v>
      </c>
      <c r="D9" s="13">
        <v>497443.21490000002</v>
      </c>
      <c r="E9" s="14">
        <v>11.264286034425201</v>
      </c>
    </row>
    <row r="10" spans="1:5" x14ac:dyDescent="0.25">
      <c r="A10" s="12" t="s">
        <v>12</v>
      </c>
      <c r="B10" s="13">
        <v>1315.2132899999999</v>
      </c>
      <c r="C10" s="13">
        <v>3284.0973600000002</v>
      </c>
      <c r="D10" s="13">
        <v>12366.20091</v>
      </c>
      <c r="E10" s="14">
        <v>0.28002477476230397</v>
      </c>
    </row>
    <row r="11" spans="1:5" x14ac:dyDescent="0.25">
      <c r="A11" s="12" t="s">
        <v>13</v>
      </c>
      <c r="B11" s="13">
        <v>1</v>
      </c>
      <c r="C11" s="13"/>
      <c r="D11" s="13">
        <v>1</v>
      </c>
      <c r="E11" s="15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14</v>
      </c>
      <c r="B13" s="10">
        <f>+B15+B19+B21+B32</f>
        <v>1117012.613600001</v>
      </c>
      <c r="C13" s="10">
        <f>+C15+C19+C21+C32</f>
        <v>182631.37905000002</v>
      </c>
      <c r="D13" s="10">
        <f>+D15+D19+D21+D32</f>
        <v>1731567.2041000011</v>
      </c>
      <c r="E13" s="11">
        <f>+E15+E19+E21+E32</f>
        <v>39.210240868866428</v>
      </c>
    </row>
    <row r="14" spans="1:5" x14ac:dyDescent="0.25">
      <c r="A14" s="12"/>
      <c r="B14" s="16"/>
      <c r="C14" s="16"/>
      <c r="D14" s="16"/>
      <c r="E14" s="18"/>
    </row>
    <row r="15" spans="1:5" ht="59.25" x14ac:dyDescent="0.35">
      <c r="A15" s="24" t="s">
        <v>15</v>
      </c>
      <c r="B15" s="46">
        <f>+B16+B17</f>
        <v>41797.76842</v>
      </c>
      <c r="C15" s="47"/>
      <c r="D15" s="46">
        <f>+D16+D17</f>
        <v>41797.76842</v>
      </c>
      <c r="E15" s="48">
        <f>+E16+E17</f>
        <v>0.94648395029006804</v>
      </c>
    </row>
    <row r="16" spans="1:5" x14ac:dyDescent="0.25">
      <c r="A16" s="12" t="s">
        <v>32</v>
      </c>
      <c r="B16" s="13">
        <v>28797</v>
      </c>
      <c r="C16" s="13"/>
      <c r="D16" s="13">
        <v>28797</v>
      </c>
      <c r="E16" s="14">
        <v>0.65208979681942303</v>
      </c>
    </row>
    <row r="17" spans="1:5" x14ac:dyDescent="0.25">
      <c r="A17" s="12" t="s">
        <v>20</v>
      </c>
      <c r="B17" s="13">
        <v>13000.76842</v>
      </c>
      <c r="C17" s="13"/>
      <c r="D17" s="13">
        <v>13000.76842</v>
      </c>
      <c r="E17" s="14">
        <v>0.29439415347064501</v>
      </c>
    </row>
    <row r="18" spans="1:5" x14ac:dyDescent="0.25">
      <c r="A18" s="12"/>
      <c r="B18" s="16"/>
      <c r="C18" s="16"/>
      <c r="D18" s="16"/>
      <c r="E18" s="20"/>
    </row>
    <row r="19" spans="1:5" ht="16.5" x14ac:dyDescent="0.35">
      <c r="A19" s="19" t="s">
        <v>17</v>
      </c>
      <c r="B19" s="46">
        <v>598216.545110001</v>
      </c>
      <c r="C19" s="46"/>
      <c r="D19" s="46">
        <v>598216.545110001</v>
      </c>
      <c r="E19" s="48">
        <v>13.546234168656399</v>
      </c>
    </row>
    <row r="20" spans="1:5" x14ac:dyDescent="0.25">
      <c r="A20" s="12"/>
      <c r="B20" s="16"/>
      <c r="C20" s="22"/>
      <c r="D20" s="23"/>
      <c r="E20" s="17"/>
    </row>
    <row r="21" spans="1:5" ht="30.75" x14ac:dyDescent="0.35">
      <c r="A21" s="24" t="s">
        <v>18</v>
      </c>
      <c r="B21" s="46">
        <f>SUM(B22:B30)</f>
        <v>476998.30007</v>
      </c>
      <c r="C21" s="46"/>
      <c r="D21" s="46">
        <f>SUM(D22:D30)</f>
        <v>476998.30007</v>
      </c>
      <c r="E21" s="48">
        <f>SUM(E22:E30)</f>
        <v>10.801323907902093</v>
      </c>
    </row>
    <row r="22" spans="1:5" x14ac:dyDescent="0.25">
      <c r="A22" s="12" t="s">
        <v>23</v>
      </c>
      <c r="B22" s="25">
        <v>245895.47899999999</v>
      </c>
      <c r="C22" s="25"/>
      <c r="D22" s="25">
        <v>245895.47899999999</v>
      </c>
      <c r="E22" s="26">
        <v>5.56814713129579</v>
      </c>
    </row>
    <row r="23" spans="1:5" x14ac:dyDescent="0.25">
      <c r="A23" s="12" t="s">
        <v>20</v>
      </c>
      <c r="B23" s="25">
        <v>134798.07122000001</v>
      </c>
      <c r="C23" s="25"/>
      <c r="D23" s="25">
        <v>134798.07122000001</v>
      </c>
      <c r="E23" s="26">
        <v>3.0524168098586602</v>
      </c>
    </row>
    <row r="24" spans="1:5" x14ac:dyDescent="0.25">
      <c r="A24" s="12" t="s">
        <v>16</v>
      </c>
      <c r="B24" s="25">
        <v>31793.039000000001</v>
      </c>
      <c r="C24" s="25"/>
      <c r="D24" s="25">
        <v>31793.039000000001</v>
      </c>
      <c r="E24" s="26">
        <v>0.719933199353474</v>
      </c>
    </row>
    <row r="25" spans="1:5" x14ac:dyDescent="0.25">
      <c r="A25" s="12" t="s">
        <v>22</v>
      </c>
      <c r="B25" s="25">
        <v>22362.029600000002</v>
      </c>
      <c r="C25" s="25"/>
      <c r="D25" s="25">
        <v>22362.029600000002</v>
      </c>
      <c r="E25" s="26">
        <v>0.50637397431447495</v>
      </c>
    </row>
    <row r="26" spans="1:5" x14ac:dyDescent="0.25">
      <c r="A26" s="12" t="s">
        <v>33</v>
      </c>
      <c r="B26" s="25">
        <v>19135.36865</v>
      </c>
      <c r="C26" s="25"/>
      <c r="D26" s="25">
        <v>19135.36865</v>
      </c>
      <c r="E26" s="26">
        <v>0.43330828402414295</v>
      </c>
    </row>
    <row r="27" spans="1:5" x14ac:dyDescent="0.25">
      <c r="A27" s="12" t="s">
        <v>32</v>
      </c>
      <c r="B27" s="25">
        <v>9269.4</v>
      </c>
      <c r="C27" s="25"/>
      <c r="D27" s="25">
        <v>9269.4</v>
      </c>
      <c r="E27" s="26">
        <v>0.20989968269743198</v>
      </c>
    </row>
    <row r="28" spans="1:5" x14ac:dyDescent="0.25">
      <c r="A28" s="12" t="s">
        <v>24</v>
      </c>
      <c r="B28" s="25">
        <v>9020.5873499999998</v>
      </c>
      <c r="C28" s="25"/>
      <c r="D28" s="25">
        <v>9020.5873499999998</v>
      </c>
      <c r="E28" s="26">
        <v>0.20426547807942999</v>
      </c>
    </row>
    <row r="29" spans="1:5" x14ac:dyDescent="0.25">
      <c r="A29" s="12" t="s">
        <v>31</v>
      </c>
      <c r="B29" s="25">
        <v>2537.14525</v>
      </c>
      <c r="C29" s="25"/>
      <c r="D29" s="25">
        <v>2537.14525</v>
      </c>
      <c r="E29" s="26">
        <v>5.7452044677357497E-2</v>
      </c>
    </row>
    <row r="30" spans="1:5" x14ac:dyDescent="0.25">
      <c r="A30" s="12" t="s">
        <v>21</v>
      </c>
      <c r="B30" s="25">
        <v>2187.1799999999998</v>
      </c>
      <c r="C30" s="25"/>
      <c r="D30" s="25">
        <v>2187.1799999999998</v>
      </c>
      <c r="E30" s="26">
        <v>4.9527303601330203E-2</v>
      </c>
    </row>
    <row r="31" spans="1:5" x14ac:dyDescent="0.25">
      <c r="A31" s="12"/>
      <c r="B31" s="23"/>
      <c r="C31" s="23"/>
      <c r="D31" s="23"/>
      <c r="E31" s="27"/>
    </row>
    <row r="32" spans="1:5" ht="16.5" x14ac:dyDescent="0.35">
      <c r="A32" s="28" t="s">
        <v>26</v>
      </c>
      <c r="B32" s="21"/>
      <c r="C32" s="49">
        <f>+C33+C34</f>
        <v>182631.37905000002</v>
      </c>
      <c r="D32" s="49">
        <f>+D33+D34</f>
        <v>614554.59050000005</v>
      </c>
      <c r="E32" s="50">
        <f>+E33+E34</f>
        <v>13.91619884201787</v>
      </c>
    </row>
    <row r="33" spans="1:5" x14ac:dyDescent="0.25">
      <c r="A33" s="12" t="s">
        <v>27</v>
      </c>
      <c r="B33" s="16"/>
      <c r="C33" s="29">
        <v>132435.55386000001</v>
      </c>
      <c r="D33" s="25">
        <v>445645.63874000002</v>
      </c>
      <c r="E33" s="14">
        <v>10.0913627815199</v>
      </c>
    </row>
    <row r="34" spans="1:5" x14ac:dyDescent="0.25">
      <c r="A34" s="12" t="s">
        <v>28</v>
      </c>
      <c r="B34" s="16"/>
      <c r="C34" s="29">
        <v>50195.825190000003</v>
      </c>
      <c r="D34" s="25">
        <v>168908.95176</v>
      </c>
      <c r="E34" s="14">
        <v>3.8248360604979701</v>
      </c>
    </row>
    <row r="35" spans="1:5" x14ac:dyDescent="0.25">
      <c r="A35" s="30"/>
      <c r="B35" s="23"/>
      <c r="C35" s="23"/>
      <c r="D35" s="23"/>
      <c r="E35" s="27"/>
    </row>
    <row r="36" spans="1:5" x14ac:dyDescent="0.25">
      <c r="A36" s="12"/>
      <c r="B36" s="31"/>
      <c r="C36" s="32"/>
      <c r="D36" s="33"/>
      <c r="E36" s="34"/>
    </row>
    <row r="37" spans="1:5" x14ac:dyDescent="0.25">
      <c r="A37" s="35" t="s">
        <v>3</v>
      </c>
      <c r="B37" s="36">
        <f>+B7+B13</f>
        <v>3755572.5488900011</v>
      </c>
      <c r="C37" s="37">
        <f>+C13+C7</f>
        <v>196296.59228000001</v>
      </c>
      <c r="D37" s="37">
        <v>4416109.5819100002</v>
      </c>
      <c r="E37" s="38">
        <v>100</v>
      </c>
    </row>
    <row r="38" spans="1:5" x14ac:dyDescent="0.25">
      <c r="A38" s="39" t="s">
        <v>29</v>
      </c>
      <c r="B38" s="40">
        <v>3.3650000000000002</v>
      </c>
      <c r="C38" s="41"/>
      <c r="D38" s="41"/>
      <c r="E38" s="42"/>
    </row>
    <row r="40" spans="1:5" x14ac:dyDescent="0.25">
      <c r="A40" t="s">
        <v>30</v>
      </c>
      <c r="B40" s="45">
        <f>+B37/D37</f>
        <v>0.85042557917362371</v>
      </c>
      <c r="C40" s="45">
        <f>(1-B40)</f>
        <v>0.14957442082637629</v>
      </c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I20" sqref="I20"/>
    </sheetView>
  </sheetViews>
  <sheetFormatPr baseColWidth="10" defaultRowHeight="15" x14ac:dyDescent="0.25"/>
  <cols>
    <col min="1" max="1" width="46.140625" customWidth="1"/>
    <col min="2" max="2" width="13.42578125" customWidth="1"/>
    <col min="3" max="3" width="14.7109375" customWidth="1"/>
  </cols>
  <sheetData>
    <row r="1" spans="1:5" ht="15.75" x14ac:dyDescent="0.25">
      <c r="A1" s="108" t="s">
        <v>55</v>
      </c>
      <c r="B1" s="108"/>
      <c r="C1" s="108"/>
      <c r="D1" s="108"/>
      <c r="E1" s="108"/>
    </row>
    <row r="2" spans="1:5" x14ac:dyDescent="0.25">
      <c r="A2" s="109" t="s">
        <v>0</v>
      </c>
      <c r="B2" s="109"/>
      <c r="C2" s="109"/>
      <c r="D2" s="109"/>
      <c r="E2" s="109"/>
    </row>
    <row r="3" spans="1:5" x14ac:dyDescent="0.25">
      <c r="A3" s="110"/>
      <c r="B3" s="110"/>
      <c r="C3" s="110"/>
      <c r="D3" s="110"/>
      <c r="E3" s="110"/>
    </row>
    <row r="4" spans="1:5" ht="45" x14ac:dyDescent="0.25">
      <c r="A4" s="1"/>
      <c r="B4" s="2" t="s">
        <v>1</v>
      </c>
      <c r="C4" s="3" t="s">
        <v>2</v>
      </c>
      <c r="D4" s="111" t="s">
        <v>3</v>
      </c>
      <c r="E4" s="112"/>
    </row>
    <row r="5" spans="1:5" x14ac:dyDescent="0.25">
      <c r="A5" s="4" t="s">
        <v>4</v>
      </c>
      <c r="B5" s="5"/>
      <c r="C5" s="5"/>
      <c r="D5" s="113" t="s">
        <v>5</v>
      </c>
      <c r="E5" s="6"/>
    </row>
    <row r="6" spans="1:5" x14ac:dyDescent="0.25">
      <c r="A6" s="7"/>
      <c r="B6" s="8" t="s">
        <v>6</v>
      </c>
      <c r="C6" s="8" t="s">
        <v>7</v>
      </c>
      <c r="D6" s="114"/>
      <c r="E6" s="8" t="s">
        <v>8</v>
      </c>
    </row>
    <row r="7" spans="1:5" x14ac:dyDescent="0.25">
      <c r="A7" s="9" t="s">
        <v>9</v>
      </c>
      <c r="B7" s="10">
        <f>SUM(B8:B11)</f>
        <v>2719209.78388</v>
      </c>
      <c r="C7" s="10">
        <f>SUM(C8:C11)</f>
        <v>10383.35772</v>
      </c>
      <c r="D7" s="10">
        <f>SUM(D8:D11)</f>
        <v>2754305.5329800001</v>
      </c>
      <c r="E7" s="11">
        <f>SUM(E8:E11)</f>
        <v>62.196700539923171</v>
      </c>
    </row>
    <row r="8" spans="1:5" x14ac:dyDescent="0.25">
      <c r="A8" s="12" t="s">
        <v>10</v>
      </c>
      <c r="B8" s="13">
        <v>2228471.7119999998</v>
      </c>
      <c r="C8" s="13"/>
      <c r="D8" s="13">
        <v>2228471.7119999998</v>
      </c>
      <c r="E8" s="14">
        <v>50.3225355342217</v>
      </c>
    </row>
    <row r="9" spans="1:5" x14ac:dyDescent="0.25">
      <c r="A9" s="12" t="s">
        <v>11</v>
      </c>
      <c r="B9" s="13">
        <v>462510.76</v>
      </c>
      <c r="C9" s="13">
        <v>10381.11587</v>
      </c>
      <c r="D9" s="13">
        <v>497598.93164000002</v>
      </c>
      <c r="E9" s="14">
        <v>11.236597612796901</v>
      </c>
    </row>
    <row r="10" spans="1:5" x14ac:dyDescent="0.25">
      <c r="A10" s="12" t="s">
        <v>12</v>
      </c>
      <c r="B10" s="13">
        <v>28226.311880000001</v>
      </c>
      <c r="C10" s="13">
        <v>2.2418499999999999</v>
      </c>
      <c r="D10" s="13">
        <v>28233.889340000002</v>
      </c>
      <c r="E10" s="14">
        <v>0.63756739290457498</v>
      </c>
    </row>
    <row r="11" spans="1:5" x14ac:dyDescent="0.25">
      <c r="A11" s="12" t="s">
        <v>13</v>
      </c>
      <c r="B11" s="13">
        <v>1</v>
      </c>
      <c r="C11" s="43">
        <v>0</v>
      </c>
      <c r="D11" s="13">
        <v>1</v>
      </c>
      <c r="E11" s="43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14</v>
      </c>
      <c r="B13" s="10">
        <f>+B15+B18+B20+B31</f>
        <v>1045996.44943</v>
      </c>
      <c r="C13" s="10">
        <f>+C15+C18+C20+C31</f>
        <v>185821.37905000002</v>
      </c>
      <c r="D13" s="10">
        <f>+D15+D18+D20+D31</f>
        <v>1674072.71062</v>
      </c>
      <c r="E13" s="11">
        <f>+E15+E18+E20+E31</f>
        <v>37.803299460076772</v>
      </c>
    </row>
    <row r="14" spans="1:5" x14ac:dyDescent="0.25">
      <c r="A14" s="12"/>
      <c r="B14" s="16"/>
      <c r="C14" s="16"/>
      <c r="D14" s="16"/>
      <c r="E14" s="18"/>
    </row>
    <row r="15" spans="1:5" ht="59.25" x14ac:dyDescent="0.35">
      <c r="A15" s="24" t="s">
        <v>15</v>
      </c>
      <c r="B15" s="46">
        <f>+B16</f>
        <v>28899.599999999999</v>
      </c>
      <c r="C15" s="47"/>
      <c r="D15" s="46">
        <f>+D16</f>
        <v>28899.599999999999</v>
      </c>
      <c r="E15" s="48">
        <f>+E16</f>
        <v>0.65260022826118591</v>
      </c>
    </row>
    <row r="16" spans="1:5" x14ac:dyDescent="0.25">
      <c r="A16" s="12" t="s">
        <v>32</v>
      </c>
      <c r="B16" s="13">
        <v>28899.599999999999</v>
      </c>
      <c r="C16" s="13"/>
      <c r="D16" s="13">
        <v>28899.599999999999</v>
      </c>
      <c r="E16" s="14">
        <v>0.65260022826118591</v>
      </c>
    </row>
    <row r="17" spans="1:5" x14ac:dyDescent="0.25">
      <c r="A17" s="12"/>
      <c r="B17" s="16"/>
      <c r="C17" s="16"/>
      <c r="D17" s="16"/>
      <c r="E17" s="20"/>
    </row>
    <row r="18" spans="1:5" ht="16.5" x14ac:dyDescent="0.35">
      <c r="A18" s="19" t="s">
        <v>17</v>
      </c>
      <c r="B18" s="46">
        <v>536794.98548000003</v>
      </c>
      <c r="C18" s="46"/>
      <c r="D18" s="46">
        <v>536794.98548000003</v>
      </c>
      <c r="E18" s="48">
        <v>12.1217086068218</v>
      </c>
    </row>
    <row r="19" spans="1:5" x14ac:dyDescent="0.25">
      <c r="A19" s="12"/>
      <c r="B19" s="16"/>
      <c r="C19" s="22"/>
      <c r="D19" s="23"/>
      <c r="E19" s="17"/>
    </row>
    <row r="20" spans="1:5" ht="30.75" x14ac:dyDescent="0.35">
      <c r="A20" s="24" t="s">
        <v>18</v>
      </c>
      <c r="B20" s="46">
        <f>SUM(B21:B29)</f>
        <v>480301.86394999997</v>
      </c>
      <c r="C20" s="46"/>
      <c r="D20" s="46">
        <f>SUM(D21:D29)</f>
        <v>480301.86394999997</v>
      </c>
      <c r="E20" s="48">
        <f>SUM(E21:E29)</f>
        <v>10.846001538015855</v>
      </c>
    </row>
    <row r="21" spans="1:5" x14ac:dyDescent="0.25">
      <c r="A21" s="12" t="s">
        <v>56</v>
      </c>
      <c r="B21" s="25">
        <v>247518.08199999999</v>
      </c>
      <c r="C21" s="25"/>
      <c r="D21" s="25">
        <v>247518.08199999999</v>
      </c>
      <c r="E21" s="26">
        <v>5.5893630642628604</v>
      </c>
    </row>
    <row r="22" spans="1:5" x14ac:dyDescent="0.25">
      <c r="A22" s="12" t="s">
        <v>45</v>
      </c>
      <c r="B22" s="25">
        <v>135889.32024999999</v>
      </c>
      <c r="C22" s="25"/>
      <c r="D22" s="25">
        <v>135889.32024999999</v>
      </c>
      <c r="E22" s="26">
        <v>3.06860307455492</v>
      </c>
    </row>
    <row r="23" spans="1:5" x14ac:dyDescent="0.25">
      <c r="A23" s="12" t="s">
        <v>47</v>
      </c>
      <c r="B23" s="25">
        <v>31940.713</v>
      </c>
      <c r="C23" s="25"/>
      <c r="D23" s="25">
        <v>31940.713</v>
      </c>
      <c r="E23" s="26">
        <v>0.72127353301170294</v>
      </c>
    </row>
    <row r="24" spans="1:5" x14ac:dyDescent="0.25">
      <c r="A24" s="12" t="s">
        <v>48</v>
      </c>
      <c r="B24" s="25">
        <v>22590.173299999999</v>
      </c>
      <c r="C24" s="25"/>
      <c r="D24" s="25">
        <v>22590.173299999999</v>
      </c>
      <c r="E24" s="26">
        <v>0.51012305540698599</v>
      </c>
    </row>
    <row r="25" spans="1:5" x14ac:dyDescent="0.25">
      <c r="A25" s="12" t="s">
        <v>46</v>
      </c>
      <c r="B25" s="25">
        <v>19291.444449999999</v>
      </c>
      <c r="C25" s="25"/>
      <c r="D25" s="25">
        <v>19291.444449999999</v>
      </c>
      <c r="E25" s="26">
        <v>0.43563236347762502</v>
      </c>
    </row>
    <row r="26" spans="1:5" x14ac:dyDescent="0.25">
      <c r="A26" s="12" t="s">
        <v>43</v>
      </c>
      <c r="B26" s="25">
        <v>9284.64</v>
      </c>
      <c r="C26" s="25"/>
      <c r="D26" s="25">
        <v>9284.64</v>
      </c>
      <c r="E26" s="26">
        <v>0.209662354611238</v>
      </c>
    </row>
    <row r="27" spans="1:5" x14ac:dyDescent="0.25">
      <c r="A27" s="12" t="s">
        <v>49</v>
      </c>
      <c r="B27" s="25">
        <v>9038.8696999999993</v>
      </c>
      <c r="C27" s="25"/>
      <c r="D27" s="25">
        <v>9038.8696999999993</v>
      </c>
      <c r="E27" s="26">
        <v>0.20411245932272798</v>
      </c>
    </row>
    <row r="28" spans="1:5" x14ac:dyDescent="0.25">
      <c r="A28" s="12" t="s">
        <v>51</v>
      </c>
      <c r="B28" s="25">
        <v>2545.5787500000001</v>
      </c>
      <c r="C28" s="25"/>
      <c r="D28" s="25">
        <v>2545.5787500000001</v>
      </c>
      <c r="E28" s="26">
        <v>5.7483331025578996E-2</v>
      </c>
    </row>
    <row r="29" spans="1:5" x14ac:dyDescent="0.25">
      <c r="A29" s="12" t="s">
        <v>50</v>
      </c>
      <c r="B29" s="25">
        <v>2203.0425</v>
      </c>
      <c r="C29" s="25"/>
      <c r="D29" s="25">
        <v>2203.0425</v>
      </c>
      <c r="E29" s="26">
        <v>4.9748302342215597E-2</v>
      </c>
    </row>
    <row r="30" spans="1:5" x14ac:dyDescent="0.25">
      <c r="A30" s="12"/>
      <c r="B30" s="23"/>
      <c r="C30" s="23"/>
      <c r="D30" s="23"/>
      <c r="E30" s="27"/>
    </row>
    <row r="31" spans="1:5" ht="16.5" x14ac:dyDescent="0.35">
      <c r="A31" s="28" t="s">
        <v>26</v>
      </c>
      <c r="B31" s="21"/>
      <c r="C31" s="49">
        <f>+C32+C33</f>
        <v>185821.37905000002</v>
      </c>
      <c r="D31" s="49">
        <f>+D32+D33</f>
        <v>628076.26118999999</v>
      </c>
      <c r="E31" s="50">
        <f>+E32+E33</f>
        <v>14.18298908697793</v>
      </c>
    </row>
    <row r="32" spans="1:5" x14ac:dyDescent="0.25">
      <c r="A32" s="12" t="s">
        <v>27</v>
      </c>
      <c r="B32" s="16"/>
      <c r="C32" s="29">
        <v>132435.55386000001</v>
      </c>
      <c r="D32" s="25">
        <v>447632.17204999999</v>
      </c>
      <c r="E32" s="14">
        <v>10.108266469324199</v>
      </c>
    </row>
    <row r="33" spans="1:5" x14ac:dyDescent="0.25">
      <c r="A33" s="12" t="s">
        <v>28</v>
      </c>
      <c r="B33" s="16"/>
      <c r="C33" s="29">
        <v>53385.825190000003</v>
      </c>
      <c r="D33" s="25">
        <v>180444.08914</v>
      </c>
      <c r="E33" s="14">
        <v>4.0747226176537303</v>
      </c>
    </row>
    <row r="34" spans="1:5" x14ac:dyDescent="0.25">
      <c r="A34" s="30"/>
      <c r="B34" s="23"/>
      <c r="C34" s="23"/>
      <c r="D34" s="23"/>
      <c r="E34" s="27"/>
    </row>
    <row r="35" spans="1:5" x14ac:dyDescent="0.25">
      <c r="A35" s="12"/>
      <c r="B35" s="31"/>
      <c r="C35" s="32"/>
      <c r="D35" s="33"/>
      <c r="E35" s="34"/>
    </row>
    <row r="36" spans="1:5" x14ac:dyDescent="0.25">
      <c r="A36" s="35" t="s">
        <v>3</v>
      </c>
      <c r="B36" s="44">
        <f>+B7+B13</f>
        <v>3765206.23331</v>
      </c>
      <c r="C36" s="44">
        <f>+C7+C13</f>
        <v>196204.73677000002</v>
      </c>
      <c r="D36" s="44">
        <f>+D7+D13</f>
        <v>4428378.2435999997</v>
      </c>
      <c r="E36" s="54">
        <f>+E7+E13</f>
        <v>99.999999999999943</v>
      </c>
    </row>
    <row r="37" spans="1:5" x14ac:dyDescent="0.25">
      <c r="A37" s="39" t="s">
        <v>29</v>
      </c>
      <c r="B37" s="40">
        <v>3.38</v>
      </c>
      <c r="C37" s="41"/>
      <c r="D37" s="41"/>
      <c r="E37" s="42"/>
    </row>
    <row r="39" spans="1:5" x14ac:dyDescent="0.25">
      <c r="A39" t="s">
        <v>30</v>
      </c>
      <c r="B39" s="55">
        <f>+B36/D36</f>
        <v>0.85024494887074475</v>
      </c>
      <c r="C39" s="55">
        <f>(1-B39)</f>
        <v>0.14975505112925525</v>
      </c>
      <c r="D39" s="59"/>
      <c r="E39" s="59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6" workbookViewId="0">
      <selection sqref="A1:E39"/>
    </sheetView>
  </sheetViews>
  <sheetFormatPr baseColWidth="10" defaultRowHeight="15" x14ac:dyDescent="0.25"/>
  <cols>
    <col min="1" max="1" width="35.7109375" customWidth="1"/>
    <col min="2" max="2" width="13.7109375" customWidth="1"/>
    <col min="3" max="3" width="16.28515625" customWidth="1"/>
  </cols>
  <sheetData>
    <row r="1" spans="1:5" ht="15.75" x14ac:dyDescent="0.25">
      <c r="A1" s="108" t="s">
        <v>54</v>
      </c>
      <c r="B1" s="108"/>
      <c r="C1" s="108"/>
      <c r="D1" s="108"/>
      <c r="E1" s="108"/>
    </row>
    <row r="2" spans="1:5" x14ac:dyDescent="0.25">
      <c r="A2" s="109" t="s">
        <v>0</v>
      </c>
      <c r="B2" s="109"/>
      <c r="C2" s="109"/>
      <c r="D2" s="109"/>
      <c r="E2" s="109"/>
    </row>
    <row r="3" spans="1:5" x14ac:dyDescent="0.25">
      <c r="A3" s="110"/>
      <c r="B3" s="110"/>
      <c r="C3" s="110"/>
      <c r="D3" s="110"/>
      <c r="E3" s="110"/>
    </row>
    <row r="4" spans="1:5" ht="45" x14ac:dyDescent="0.25">
      <c r="A4" s="1"/>
      <c r="B4" s="2" t="s">
        <v>1</v>
      </c>
      <c r="C4" s="3" t="s">
        <v>2</v>
      </c>
      <c r="D4" s="111" t="s">
        <v>3</v>
      </c>
      <c r="E4" s="112"/>
    </row>
    <row r="5" spans="1:5" x14ac:dyDescent="0.25">
      <c r="A5" s="4" t="s">
        <v>4</v>
      </c>
      <c r="B5" s="5"/>
      <c r="C5" s="5"/>
      <c r="D5" s="113" t="s">
        <v>5</v>
      </c>
      <c r="E5" s="6"/>
    </row>
    <row r="6" spans="1:5" x14ac:dyDescent="0.25">
      <c r="A6" s="7"/>
      <c r="B6" s="8" t="s">
        <v>6</v>
      </c>
      <c r="C6" s="8" t="s">
        <v>7</v>
      </c>
      <c r="D6" s="114"/>
      <c r="E6" s="8" t="s">
        <v>8</v>
      </c>
    </row>
    <row r="7" spans="1:5" x14ac:dyDescent="0.25">
      <c r="A7" s="9" t="s">
        <v>9</v>
      </c>
      <c r="B7" s="10">
        <v>2702719.1649900004</v>
      </c>
      <c r="C7" s="10">
        <v>10452.391540000001</v>
      </c>
      <c r="D7" s="10">
        <v>2737975.0816500001</v>
      </c>
      <c r="E7" s="11">
        <v>61.607952116927983</v>
      </c>
    </row>
    <row r="8" spans="1:5" x14ac:dyDescent="0.25">
      <c r="A8" s="12" t="s">
        <v>10</v>
      </c>
      <c r="B8" s="13">
        <v>2237613.56</v>
      </c>
      <c r="C8" s="13"/>
      <c r="D8" s="13">
        <v>2237613.56</v>
      </c>
      <c r="E8" s="14">
        <v>50.347713125857098</v>
      </c>
    </row>
    <row r="9" spans="1:5" x14ac:dyDescent="0.25">
      <c r="A9" s="12" t="s">
        <v>11</v>
      </c>
      <c r="B9" s="13">
        <v>463510.76</v>
      </c>
      <c r="C9" s="13">
        <v>5381.1158699999996</v>
      </c>
      <c r="D9" s="13">
        <v>481661.26383000001</v>
      </c>
      <c r="E9" s="14">
        <v>10.837681523144957</v>
      </c>
    </row>
    <row r="10" spans="1:5" x14ac:dyDescent="0.25">
      <c r="A10" s="12" t="s">
        <v>12</v>
      </c>
      <c r="B10" s="13">
        <v>1593.8449900000001</v>
      </c>
      <c r="C10" s="13">
        <v>5071.27567</v>
      </c>
      <c r="D10" s="13">
        <v>18699.257819999999</v>
      </c>
      <c r="E10" s="14">
        <v>0.42255746792592497</v>
      </c>
    </row>
    <row r="11" spans="1:5" x14ac:dyDescent="0.25">
      <c r="A11" s="12" t="s">
        <v>13</v>
      </c>
      <c r="B11" s="13">
        <v>1</v>
      </c>
      <c r="C11" s="13"/>
      <c r="D11" s="13">
        <v>1</v>
      </c>
      <c r="E11" s="15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14</v>
      </c>
      <c r="B13" s="10">
        <v>1066506.3443</v>
      </c>
      <c r="C13" s="10">
        <v>189694.25585999998</v>
      </c>
      <c r="D13" s="10">
        <v>1706345.0693099999</v>
      </c>
      <c r="E13" s="11">
        <v>38.396648811138562</v>
      </c>
    </row>
    <row r="14" spans="1:5" x14ac:dyDescent="0.25">
      <c r="A14" s="12"/>
      <c r="B14" s="16"/>
      <c r="C14" s="16"/>
      <c r="D14" s="16"/>
      <c r="E14" s="18"/>
    </row>
    <row r="15" spans="1:5" ht="59.25" x14ac:dyDescent="0.35">
      <c r="A15" s="24" t="s">
        <v>15</v>
      </c>
      <c r="B15" s="46">
        <v>29002.5</v>
      </c>
      <c r="C15" s="47"/>
      <c r="D15" s="46">
        <v>29002.5</v>
      </c>
      <c r="E15" s="48">
        <v>0.65538552821138796</v>
      </c>
    </row>
    <row r="16" spans="1:5" x14ac:dyDescent="0.25">
      <c r="A16" s="12" t="s">
        <v>32</v>
      </c>
      <c r="B16" s="13">
        <v>29002.5</v>
      </c>
      <c r="C16" s="13"/>
      <c r="D16" s="13">
        <v>29002.5</v>
      </c>
      <c r="E16" s="14">
        <v>0.65538552821138796</v>
      </c>
    </row>
    <row r="17" spans="1:5" x14ac:dyDescent="0.25">
      <c r="A17" s="12"/>
      <c r="B17" s="16"/>
      <c r="C17" s="16"/>
      <c r="D17" s="16"/>
      <c r="E17" s="20"/>
    </row>
    <row r="18" spans="1:5" ht="16.5" x14ac:dyDescent="0.35">
      <c r="A18" s="19" t="s">
        <v>17</v>
      </c>
      <c r="B18" s="46">
        <v>494862.12300000002</v>
      </c>
      <c r="C18" s="46"/>
      <c r="D18" s="46">
        <v>494862.12300000002</v>
      </c>
      <c r="E18" s="48">
        <v>11.13470916115498</v>
      </c>
    </row>
    <row r="19" spans="1:5" x14ac:dyDescent="0.25">
      <c r="A19" s="12"/>
      <c r="B19" s="16"/>
      <c r="C19" s="22"/>
      <c r="D19" s="23"/>
      <c r="E19" s="17"/>
    </row>
    <row r="20" spans="1:5" ht="30.75" x14ac:dyDescent="0.35">
      <c r="A20" s="24" t="s">
        <v>18</v>
      </c>
      <c r="B20" s="46">
        <v>542641.72129999998</v>
      </c>
      <c r="C20" s="46"/>
      <c r="D20" s="46">
        <v>542641.72129999998</v>
      </c>
      <c r="E20" s="48">
        <v>12.209780188377879</v>
      </c>
    </row>
    <row r="21" spans="1:5" x14ac:dyDescent="0.25">
      <c r="A21" s="12" t="s">
        <v>23</v>
      </c>
      <c r="B21" s="25">
        <v>308767.34700000001</v>
      </c>
      <c r="C21" s="25"/>
      <c r="D21" s="25">
        <v>308767.34700000001</v>
      </c>
      <c r="E21" s="26">
        <v>6.9474596003913982</v>
      </c>
    </row>
    <row r="22" spans="1:5" x14ac:dyDescent="0.25">
      <c r="A22" s="12" t="s">
        <v>20</v>
      </c>
      <c r="B22" s="25">
        <v>134365.4221</v>
      </c>
      <c r="C22" s="25"/>
      <c r="D22" s="25">
        <v>134365.4221</v>
      </c>
      <c r="E22" s="26">
        <v>3.0233065471436897</v>
      </c>
    </row>
    <row r="23" spans="1:5" x14ac:dyDescent="0.25">
      <c r="A23" s="12" t="s">
        <v>16</v>
      </c>
      <c r="B23" s="25">
        <v>36675.534</v>
      </c>
      <c r="C23" s="25"/>
      <c r="D23" s="25">
        <v>36675.534</v>
      </c>
      <c r="E23" s="26">
        <v>0.8252225932030991</v>
      </c>
    </row>
    <row r="24" spans="1:5" x14ac:dyDescent="0.25">
      <c r="A24" s="12" t="s">
        <v>22</v>
      </c>
      <c r="B24" s="25">
        <v>22267.227800000001</v>
      </c>
      <c r="C24" s="25"/>
      <c r="D24" s="25">
        <v>22267.227800000001</v>
      </c>
      <c r="E24" s="26">
        <v>0.50102663722797158</v>
      </c>
    </row>
    <row r="25" spans="1:5" x14ac:dyDescent="0.25">
      <c r="A25" s="12" t="s">
        <v>33</v>
      </c>
      <c r="B25" s="25">
        <v>19061.23</v>
      </c>
      <c r="C25" s="25"/>
      <c r="D25" s="25">
        <v>19061.23</v>
      </c>
      <c r="E25" s="26">
        <v>0.42888966934307504</v>
      </c>
    </row>
    <row r="26" spans="1:5" x14ac:dyDescent="0.25">
      <c r="A26" s="12" t="s">
        <v>32</v>
      </c>
      <c r="B26" s="25">
        <v>9217.5</v>
      </c>
      <c r="C26" s="25"/>
      <c r="D26" s="25">
        <v>9217.5</v>
      </c>
      <c r="E26" s="26">
        <v>0.20739955014287087</v>
      </c>
    </row>
    <row r="27" spans="1:5" x14ac:dyDescent="0.25">
      <c r="A27" s="12" t="s">
        <v>24</v>
      </c>
      <c r="B27" s="25">
        <v>7561.6186500000003</v>
      </c>
      <c r="C27" s="25"/>
      <c r="D27" s="25">
        <v>7561.6186500000003</v>
      </c>
      <c r="E27" s="26">
        <v>0.17014117779896312</v>
      </c>
    </row>
    <row r="28" spans="1:5" x14ac:dyDescent="0.25">
      <c r="A28" s="12" t="s">
        <v>31</v>
      </c>
      <c r="B28" s="25">
        <v>2535.7817500000001</v>
      </c>
      <c r="C28" s="25"/>
      <c r="D28" s="25">
        <v>2535.7817500000001</v>
      </c>
      <c r="E28" s="26">
        <v>5.7056685024193317E-2</v>
      </c>
    </row>
    <row r="29" spans="1:5" x14ac:dyDescent="0.25">
      <c r="A29" s="12" t="s">
        <v>21</v>
      </c>
      <c r="B29" s="25">
        <v>2190.06</v>
      </c>
      <c r="C29" s="25"/>
      <c r="D29" s="25">
        <v>2190.06</v>
      </c>
      <c r="E29" s="26">
        <v>4.9277728102619558E-2</v>
      </c>
    </row>
    <row r="30" spans="1:5" x14ac:dyDescent="0.25">
      <c r="A30" s="12"/>
      <c r="B30" s="23"/>
      <c r="C30" s="23"/>
      <c r="D30" s="23"/>
      <c r="E30" s="27"/>
    </row>
    <row r="31" spans="1:5" ht="16.5" x14ac:dyDescent="0.35">
      <c r="A31" s="28" t="s">
        <v>26</v>
      </c>
      <c r="B31" s="21"/>
      <c r="C31" s="49">
        <v>189694.25585999998</v>
      </c>
      <c r="D31" s="49">
        <v>639838.72500999994</v>
      </c>
      <c r="E31" s="50">
        <v>14.396773933394311</v>
      </c>
    </row>
    <row r="32" spans="1:5" x14ac:dyDescent="0.25">
      <c r="A32" s="12" t="s">
        <v>27</v>
      </c>
      <c r="B32" s="16"/>
      <c r="C32" s="29">
        <v>133143.73134999999</v>
      </c>
      <c r="D32" s="25">
        <v>449093.80583999999</v>
      </c>
      <c r="E32" s="14">
        <v>10.104893225187501</v>
      </c>
    </row>
    <row r="33" spans="1:5" x14ac:dyDescent="0.25">
      <c r="A33" s="12" t="s">
        <v>28</v>
      </c>
      <c r="B33" s="16"/>
      <c r="C33" s="29">
        <v>56550.524510000003</v>
      </c>
      <c r="D33" s="25">
        <v>190744.91917000001</v>
      </c>
      <c r="E33" s="14">
        <v>4.2918807082068096</v>
      </c>
    </row>
    <row r="34" spans="1:5" x14ac:dyDescent="0.25">
      <c r="A34" s="30"/>
      <c r="B34" s="23"/>
      <c r="C34" s="23"/>
      <c r="D34" s="23"/>
      <c r="E34" s="27"/>
    </row>
    <row r="35" spans="1:5" x14ac:dyDescent="0.25">
      <c r="A35" s="12"/>
      <c r="B35" s="31"/>
      <c r="C35" s="32"/>
      <c r="D35" s="33"/>
      <c r="E35" s="34"/>
    </row>
    <row r="36" spans="1:5" x14ac:dyDescent="0.25">
      <c r="A36" s="35" t="s">
        <v>3</v>
      </c>
      <c r="B36" s="122">
        <v>3769225.5092900004</v>
      </c>
      <c r="C36" s="122">
        <v>200146.64739999999</v>
      </c>
      <c r="D36" s="122">
        <v>4444320.1509600002</v>
      </c>
      <c r="E36" s="123">
        <v>100.00460092806654</v>
      </c>
    </row>
    <row r="37" spans="1:5" x14ac:dyDescent="0.25">
      <c r="A37" s="39" t="s">
        <v>29</v>
      </c>
      <c r="B37" s="40">
        <v>3.3730000000000002</v>
      </c>
      <c r="C37" s="41"/>
      <c r="D37" s="41"/>
      <c r="E37" s="42"/>
    </row>
    <row r="38" spans="1:5" x14ac:dyDescent="0.25">
      <c r="B38" s="124"/>
    </row>
    <row r="39" spans="1:5" x14ac:dyDescent="0.25">
      <c r="A39" t="s">
        <v>30</v>
      </c>
      <c r="B39" s="55">
        <v>0.84809945756851579</v>
      </c>
      <c r="C39" s="55">
        <v>0.15190054243148421</v>
      </c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0" workbookViewId="0">
      <selection sqref="A1:E40"/>
    </sheetView>
  </sheetViews>
  <sheetFormatPr baseColWidth="10" defaultRowHeight="15" x14ac:dyDescent="0.25"/>
  <cols>
    <col min="1" max="1" width="42.140625" customWidth="1"/>
    <col min="2" max="2" width="13.140625" customWidth="1"/>
    <col min="3" max="3" width="18.42578125" customWidth="1"/>
    <col min="4" max="4" width="14.140625" customWidth="1"/>
    <col min="5" max="5" width="14" customWidth="1"/>
  </cols>
  <sheetData>
    <row r="1" spans="1:5" ht="15.75" x14ac:dyDescent="0.25">
      <c r="A1" s="108" t="s">
        <v>41</v>
      </c>
      <c r="B1" s="108"/>
      <c r="C1" s="108"/>
      <c r="D1" s="108"/>
      <c r="E1" s="108"/>
    </row>
    <row r="2" spans="1:5" x14ac:dyDescent="0.25">
      <c r="A2" s="109" t="s">
        <v>0</v>
      </c>
      <c r="B2" s="109"/>
      <c r="C2" s="109"/>
      <c r="D2" s="109"/>
      <c r="E2" s="109"/>
    </row>
    <row r="3" spans="1:5" x14ac:dyDescent="0.25">
      <c r="A3" s="110"/>
      <c r="B3" s="110"/>
      <c r="C3" s="110"/>
      <c r="D3" s="110"/>
      <c r="E3" s="110"/>
    </row>
    <row r="4" spans="1:5" ht="30" x14ac:dyDescent="0.25">
      <c r="A4" s="1"/>
      <c r="B4" s="2" t="s">
        <v>1</v>
      </c>
      <c r="C4" s="3" t="s">
        <v>2</v>
      </c>
      <c r="D4" s="111" t="s">
        <v>3</v>
      </c>
      <c r="E4" s="112"/>
    </row>
    <row r="5" spans="1:5" x14ac:dyDescent="0.25">
      <c r="A5" s="4" t="s">
        <v>4</v>
      </c>
      <c r="B5" s="5"/>
      <c r="C5" s="5"/>
      <c r="D5" s="113" t="s">
        <v>5</v>
      </c>
      <c r="E5" s="6"/>
    </row>
    <row r="6" spans="1:5" x14ac:dyDescent="0.25">
      <c r="A6" s="7"/>
      <c r="B6" s="8" t="s">
        <v>6</v>
      </c>
      <c r="C6" s="8" t="s">
        <v>7</v>
      </c>
      <c r="D6" s="114"/>
      <c r="E6" s="8" t="s">
        <v>8</v>
      </c>
    </row>
    <row r="7" spans="1:5" x14ac:dyDescent="0.25">
      <c r="A7" s="9" t="s">
        <v>9</v>
      </c>
      <c r="B7" s="10">
        <f>SUM(B8:B11)</f>
        <v>2358840.7418</v>
      </c>
      <c r="C7" s="10">
        <f>SUM(C8:C11)</f>
        <v>7415.5398700000005</v>
      </c>
      <c r="D7" s="10">
        <f>SUM(D8:D11)</f>
        <v>2383015.40178</v>
      </c>
      <c r="E7" s="11">
        <f>SUM(E8:E11)</f>
        <v>60.699202068758702</v>
      </c>
    </row>
    <row r="8" spans="1:5" x14ac:dyDescent="0.25">
      <c r="A8" s="12" t="s">
        <v>10</v>
      </c>
      <c r="B8" s="13">
        <v>2000698.0589999999</v>
      </c>
      <c r="C8" s="13"/>
      <c r="D8" s="13">
        <v>2000698.0589999999</v>
      </c>
      <c r="E8" s="14">
        <v>50.9609911174283</v>
      </c>
    </row>
    <row r="9" spans="1:5" x14ac:dyDescent="0.25">
      <c r="A9" s="12" t="s">
        <v>11</v>
      </c>
      <c r="B9" s="13">
        <v>316882</v>
      </c>
      <c r="C9" s="13">
        <v>5270</v>
      </c>
      <c r="D9" s="13">
        <v>334062.2</v>
      </c>
      <c r="E9" s="14">
        <v>8.5091004763495803</v>
      </c>
    </row>
    <row r="10" spans="1:5" x14ac:dyDescent="0.25">
      <c r="A10" s="12" t="s">
        <v>12</v>
      </c>
      <c r="B10" s="13">
        <v>41259.682800000002</v>
      </c>
      <c r="C10" s="13">
        <v>2145.5398700000001</v>
      </c>
      <c r="D10" s="13">
        <v>48254.142780000002</v>
      </c>
      <c r="E10" s="14">
        <v>1.2291104749808202</v>
      </c>
    </row>
    <row r="11" spans="1:5" x14ac:dyDescent="0.25">
      <c r="A11" s="12" t="s">
        <v>13</v>
      </c>
      <c r="B11" s="13">
        <v>1</v>
      </c>
      <c r="C11" s="13"/>
      <c r="D11" s="13">
        <v>1</v>
      </c>
      <c r="E11" s="15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14</v>
      </c>
      <c r="B13" s="10">
        <f>+B15+B18+B20+B32</f>
        <v>1035023.6483599989</v>
      </c>
      <c r="C13" s="10">
        <f>+C15+C18+C20+C32</f>
        <v>155798.21896</v>
      </c>
      <c r="D13" s="10">
        <f>+D15+D18+D20+D32</f>
        <v>1542925.8421799988</v>
      </c>
      <c r="E13" s="11">
        <f>+E15+E18+E20+E32</f>
        <v>39.300797931241206</v>
      </c>
    </row>
    <row r="14" spans="1:5" x14ac:dyDescent="0.25">
      <c r="A14" s="12"/>
      <c r="B14" s="16"/>
      <c r="C14" s="16"/>
      <c r="D14" s="16"/>
      <c r="E14" s="18"/>
    </row>
    <row r="15" spans="1:5" ht="16.5" x14ac:dyDescent="0.35">
      <c r="A15" s="24" t="s">
        <v>15</v>
      </c>
      <c r="B15" s="46">
        <f>+B16</f>
        <v>27382.468199999999</v>
      </c>
      <c r="C15" s="47"/>
      <c r="D15" s="46">
        <f>+D16</f>
        <v>27382.468199999999</v>
      </c>
      <c r="E15" s="48">
        <f>+E16</f>
        <v>0.69747541985967598</v>
      </c>
    </row>
    <row r="16" spans="1:5" x14ac:dyDescent="0.25">
      <c r="A16" s="12" t="s">
        <v>32</v>
      </c>
      <c r="B16" s="13">
        <v>27382.468199999999</v>
      </c>
      <c r="C16" s="13"/>
      <c r="D16" s="13">
        <v>27382.468199999999</v>
      </c>
      <c r="E16" s="14">
        <v>0.69747541985967598</v>
      </c>
    </row>
    <row r="17" spans="1:5" x14ac:dyDescent="0.25">
      <c r="A17" s="12"/>
      <c r="B17" s="16"/>
      <c r="C17" s="16"/>
      <c r="D17" s="16"/>
      <c r="E17" s="20"/>
    </row>
    <row r="18" spans="1:5" ht="16.5" x14ac:dyDescent="0.35">
      <c r="A18" s="19" t="s">
        <v>17</v>
      </c>
      <c r="B18" s="46">
        <v>857716.28398999898</v>
      </c>
      <c r="C18" s="47"/>
      <c r="D18" s="46">
        <v>857716.28398999898</v>
      </c>
      <c r="E18" s="48">
        <v>21.847410574055001</v>
      </c>
    </row>
    <row r="19" spans="1:5" x14ac:dyDescent="0.25">
      <c r="A19" s="12"/>
      <c r="B19" s="16"/>
      <c r="C19" s="22"/>
      <c r="D19" s="23"/>
      <c r="E19" s="17"/>
    </row>
    <row r="20" spans="1:5" ht="16.5" x14ac:dyDescent="0.35">
      <c r="A20" s="24" t="s">
        <v>18</v>
      </c>
      <c r="B20" s="46">
        <v>149924.89616999999</v>
      </c>
      <c r="C20" s="46">
        <v>5926.2409900000002</v>
      </c>
      <c r="D20" s="46">
        <v>169244.4418</v>
      </c>
      <c r="E20" s="48">
        <v>4.3109276067148494</v>
      </c>
    </row>
    <row r="21" spans="1:5" x14ac:dyDescent="0.25">
      <c r="A21" s="12" t="s">
        <v>20</v>
      </c>
      <c r="B21" s="25">
        <v>80799.533500000005</v>
      </c>
      <c r="C21" s="25"/>
      <c r="D21" s="25">
        <v>80799.533500000005</v>
      </c>
      <c r="E21" s="26">
        <v>2.05809381903632</v>
      </c>
    </row>
    <row r="22" spans="1:5" x14ac:dyDescent="0.25">
      <c r="A22" s="12" t="s">
        <v>33</v>
      </c>
      <c r="B22" s="25">
        <v>19418.621620000002</v>
      </c>
      <c r="C22" s="25"/>
      <c r="D22" s="25">
        <v>19418.621620000002</v>
      </c>
      <c r="E22" s="26">
        <v>0.49462346376451499</v>
      </c>
    </row>
    <row r="23" spans="1:5" x14ac:dyDescent="0.25">
      <c r="A23" s="12" t="s">
        <v>19</v>
      </c>
      <c r="B23" s="25"/>
      <c r="C23" s="25">
        <v>5882.4668000000001</v>
      </c>
      <c r="D23" s="25">
        <v>19176.841769999999</v>
      </c>
      <c r="E23" s="26">
        <v>0.48846494287587</v>
      </c>
    </row>
    <row r="24" spans="1:5" x14ac:dyDescent="0.25">
      <c r="A24" s="12" t="s">
        <v>16</v>
      </c>
      <c r="B24" s="25">
        <v>14294.164000000001</v>
      </c>
      <c r="C24" s="25"/>
      <c r="D24" s="25">
        <v>14294.164000000001</v>
      </c>
      <c r="E24" s="26">
        <v>0.36409530231621201</v>
      </c>
    </row>
    <row r="25" spans="1:5" x14ac:dyDescent="0.25">
      <c r="A25" s="12" t="s">
        <v>22</v>
      </c>
      <c r="B25" s="25">
        <v>14153.55415</v>
      </c>
      <c r="C25" s="25"/>
      <c r="D25" s="25">
        <v>14153.55415</v>
      </c>
      <c r="E25" s="26">
        <v>0.36051374372737899</v>
      </c>
    </row>
    <row r="26" spans="1:5" x14ac:dyDescent="0.25">
      <c r="A26" s="12" t="s">
        <v>24</v>
      </c>
      <c r="B26" s="25">
        <v>11088.9704</v>
      </c>
      <c r="C26" s="25"/>
      <c r="D26" s="25">
        <v>11088.9704</v>
      </c>
      <c r="E26" s="26">
        <v>0.28245387629269703</v>
      </c>
    </row>
    <row r="27" spans="1:5" x14ac:dyDescent="0.25">
      <c r="A27" s="12" t="s">
        <v>32</v>
      </c>
      <c r="B27" s="25">
        <v>6532.23</v>
      </c>
      <c r="C27" s="25"/>
      <c r="D27" s="25">
        <v>6532.23</v>
      </c>
      <c r="E27" s="26">
        <v>0.16638638374717299</v>
      </c>
    </row>
    <row r="28" spans="1:5" x14ac:dyDescent="0.25">
      <c r="A28" s="12" t="s">
        <v>21</v>
      </c>
      <c r="B28" s="25">
        <v>2622.9524999999999</v>
      </c>
      <c r="C28" s="25"/>
      <c r="D28" s="25">
        <v>2622.9524999999999</v>
      </c>
      <c r="E28" s="26">
        <v>6.68108105831558E-2</v>
      </c>
    </row>
    <row r="29" spans="1:5" x14ac:dyDescent="0.25">
      <c r="A29" s="12" t="s">
        <v>31</v>
      </c>
      <c r="B29" s="25">
        <v>1014.87</v>
      </c>
      <c r="C29" s="25"/>
      <c r="D29" s="25">
        <v>1014.87</v>
      </c>
      <c r="E29" s="26">
        <v>2.5850367986659E-2</v>
      </c>
    </row>
    <row r="30" spans="1:5" x14ac:dyDescent="0.25">
      <c r="A30" s="12" t="s">
        <v>25</v>
      </c>
      <c r="B30" s="25"/>
      <c r="C30" s="25">
        <v>43.774189999999997</v>
      </c>
      <c r="D30" s="25">
        <v>142.70385999999999</v>
      </c>
      <c r="E30" s="26">
        <v>3.6348963848735999E-3</v>
      </c>
    </row>
    <row r="31" spans="1:5" x14ac:dyDescent="0.25">
      <c r="A31" s="12"/>
      <c r="B31" s="23"/>
      <c r="C31" s="23"/>
      <c r="D31" s="23"/>
      <c r="E31" s="27"/>
    </row>
    <row r="32" spans="1:5" ht="16.5" x14ac:dyDescent="0.35">
      <c r="A32" s="28" t="s">
        <v>26</v>
      </c>
      <c r="B32" s="21"/>
      <c r="C32" s="49">
        <f>+C33+C34</f>
        <v>149871.97797000001</v>
      </c>
      <c r="D32" s="49">
        <f>+D33+D34</f>
        <v>488582.64818999998</v>
      </c>
      <c r="E32" s="50">
        <f>+E33+E34</f>
        <v>12.444984330611678</v>
      </c>
    </row>
    <row r="33" spans="1:5" x14ac:dyDescent="0.25">
      <c r="A33" s="12" t="s">
        <v>27</v>
      </c>
      <c r="B33" s="16"/>
      <c r="C33" s="29">
        <v>100612.78177</v>
      </c>
      <c r="D33" s="25">
        <v>327997.66858</v>
      </c>
      <c r="E33" s="14">
        <v>8.3546271261927494</v>
      </c>
    </row>
    <row r="34" spans="1:5" x14ac:dyDescent="0.25">
      <c r="A34" s="12" t="s">
        <v>28</v>
      </c>
      <c r="B34" s="16"/>
      <c r="C34" s="29">
        <v>49259.196199999998</v>
      </c>
      <c r="D34" s="25">
        <v>160584.97961000001</v>
      </c>
      <c r="E34" s="14">
        <v>4.0903572044189298</v>
      </c>
    </row>
    <row r="35" spans="1:5" x14ac:dyDescent="0.25">
      <c r="A35" s="30"/>
      <c r="B35" s="23"/>
      <c r="C35" s="23"/>
      <c r="D35" s="23"/>
      <c r="E35" s="27"/>
    </row>
    <row r="36" spans="1:5" x14ac:dyDescent="0.25">
      <c r="A36" s="12"/>
      <c r="B36" s="31"/>
      <c r="C36" s="32"/>
      <c r="D36" s="33"/>
      <c r="E36" s="34"/>
    </row>
    <row r="37" spans="1:5" x14ac:dyDescent="0.25">
      <c r="A37" s="35" t="s">
        <v>3</v>
      </c>
      <c r="B37" s="36">
        <f>+B7+B13</f>
        <v>3393864.390159999</v>
      </c>
      <c r="C37" s="37">
        <f>+C7+C13</f>
        <v>163213.75883000001</v>
      </c>
      <c r="D37" s="37">
        <f>+D13+D7</f>
        <v>3925941.2439599987</v>
      </c>
      <c r="E37" s="38">
        <f>+E13+E7</f>
        <v>99.999999999999915</v>
      </c>
    </row>
    <row r="38" spans="1:5" x14ac:dyDescent="0.25">
      <c r="A38" s="39" t="s">
        <v>29</v>
      </c>
      <c r="B38" s="40">
        <v>3.26</v>
      </c>
      <c r="C38" s="41"/>
      <c r="D38" s="41"/>
      <c r="E38" s="42"/>
    </row>
    <row r="40" spans="1:5" x14ac:dyDescent="0.25">
      <c r="A40" t="s">
        <v>30</v>
      </c>
      <c r="B40" s="55">
        <f>+B37/D37</f>
        <v>0.86447151886987816</v>
      </c>
      <c r="C40" s="55">
        <f>(1-B40)</f>
        <v>0.13552848113012184</v>
      </c>
      <c r="D40" s="56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6" workbookViewId="0">
      <selection activeCell="H32" sqref="H32"/>
    </sheetView>
  </sheetViews>
  <sheetFormatPr baseColWidth="10" defaultRowHeight="15" x14ac:dyDescent="0.25"/>
  <cols>
    <col min="1" max="1" width="40.5703125" customWidth="1"/>
    <col min="2" max="2" width="19.42578125" customWidth="1"/>
    <col min="3" max="3" width="16.7109375" customWidth="1"/>
  </cols>
  <sheetData>
    <row r="1" spans="1:5" ht="15.75" x14ac:dyDescent="0.25">
      <c r="A1" s="115" t="s">
        <v>42</v>
      </c>
      <c r="B1" s="115"/>
      <c r="C1" s="115"/>
      <c r="D1" s="115"/>
      <c r="E1" s="115"/>
    </row>
    <row r="2" spans="1:5" x14ac:dyDescent="0.25">
      <c r="A2" s="116" t="s">
        <v>0</v>
      </c>
      <c r="B2" s="116"/>
      <c r="C2" s="116"/>
      <c r="D2" s="116"/>
      <c r="E2" s="116"/>
    </row>
    <row r="3" spans="1:5" x14ac:dyDescent="0.25">
      <c r="A3" s="117"/>
      <c r="B3" s="117"/>
      <c r="C3" s="117"/>
      <c r="D3" s="117"/>
      <c r="E3" s="117"/>
    </row>
    <row r="4" spans="1:5" ht="30" x14ac:dyDescent="0.25">
      <c r="A4" s="62"/>
      <c r="B4" s="63" t="s">
        <v>1</v>
      </c>
      <c r="C4" s="64" t="s">
        <v>2</v>
      </c>
      <c r="D4" s="118" t="s">
        <v>3</v>
      </c>
      <c r="E4" s="119"/>
    </row>
    <row r="5" spans="1:5" x14ac:dyDescent="0.25">
      <c r="A5" s="65" t="s">
        <v>4</v>
      </c>
      <c r="B5" s="66"/>
      <c r="C5" s="66"/>
      <c r="D5" s="120" t="s">
        <v>5</v>
      </c>
      <c r="E5" s="67"/>
    </row>
    <row r="6" spans="1:5" x14ac:dyDescent="0.25">
      <c r="A6" s="68"/>
      <c r="B6" s="69" t="s">
        <v>6</v>
      </c>
      <c r="C6" s="69" t="s">
        <v>7</v>
      </c>
      <c r="D6" s="121"/>
      <c r="E6" s="69" t="s">
        <v>8</v>
      </c>
    </row>
    <row r="7" spans="1:5" x14ac:dyDescent="0.25">
      <c r="A7" s="70" t="s">
        <v>9</v>
      </c>
      <c r="B7" s="71">
        <v>2338501.06213</v>
      </c>
      <c r="C7" s="71">
        <v>11444.561470000001</v>
      </c>
      <c r="D7" s="71">
        <v>2375432.6619936898</v>
      </c>
      <c r="E7" s="72">
        <v>60.358002412137445</v>
      </c>
    </row>
    <row r="8" spans="1:5" x14ac:dyDescent="0.25">
      <c r="A8" s="73" t="s">
        <v>10</v>
      </c>
      <c r="B8" s="74">
        <v>2012970.949</v>
      </c>
      <c r="C8" s="74">
        <v>0</v>
      </c>
      <c r="D8" s="74">
        <v>2012970.949</v>
      </c>
      <c r="E8" s="75">
        <v>51.148116020822556</v>
      </c>
    </row>
    <row r="9" spans="1:5" x14ac:dyDescent="0.25">
      <c r="A9" s="73" t="s">
        <v>11</v>
      </c>
      <c r="B9" s="74">
        <v>315108</v>
      </c>
      <c r="C9" s="74">
        <v>5270</v>
      </c>
      <c r="D9" s="74">
        <v>332114.28999999998</v>
      </c>
      <c r="E9" s="75">
        <v>8.4387806220114037</v>
      </c>
    </row>
    <row r="10" spans="1:5" x14ac:dyDescent="0.25">
      <c r="A10" s="73" t="s">
        <v>12</v>
      </c>
      <c r="B10" s="74">
        <v>10421.11313</v>
      </c>
      <c r="C10" s="74">
        <v>6174.5614699999996</v>
      </c>
      <c r="D10" s="74">
        <v>30346.422993690001</v>
      </c>
      <c r="E10" s="75">
        <v>0.77108036003663816</v>
      </c>
    </row>
    <row r="11" spans="1:5" x14ac:dyDescent="0.25">
      <c r="A11" s="73" t="s">
        <v>13</v>
      </c>
      <c r="B11" s="74">
        <v>1</v>
      </c>
      <c r="C11" s="74">
        <v>0</v>
      </c>
      <c r="D11" s="74">
        <v>1</v>
      </c>
      <c r="E11" s="75">
        <v>2.5409266858139119E-5</v>
      </c>
    </row>
    <row r="12" spans="1:5" x14ac:dyDescent="0.25">
      <c r="A12" s="73"/>
      <c r="B12" s="76"/>
      <c r="C12" s="76"/>
      <c r="D12" s="76">
        <v>0</v>
      </c>
      <c r="E12" s="77">
        <v>0</v>
      </c>
    </row>
    <row r="13" spans="1:5" x14ac:dyDescent="0.25">
      <c r="A13" s="70" t="s">
        <v>14</v>
      </c>
      <c r="B13" s="71">
        <v>1067182.22682</v>
      </c>
      <c r="C13" s="71">
        <v>152760.19310999999</v>
      </c>
      <c r="D13" s="71">
        <v>1560139.36998597</v>
      </c>
      <c r="E13" s="72">
        <v>39.641997587862548</v>
      </c>
    </row>
    <row r="14" spans="1:5" x14ac:dyDescent="0.25">
      <c r="A14" s="73"/>
      <c r="B14" s="76"/>
      <c r="C14" s="76"/>
      <c r="D14" s="76">
        <v>0</v>
      </c>
      <c r="E14" s="78">
        <v>0</v>
      </c>
    </row>
    <row r="15" spans="1:5" x14ac:dyDescent="0.25">
      <c r="A15" s="79" t="s">
        <v>15</v>
      </c>
      <c r="B15" s="80">
        <v>27468.308400000002</v>
      </c>
      <c r="C15" s="80">
        <v>0</v>
      </c>
      <c r="D15" s="80">
        <v>27468.308400000002</v>
      </c>
      <c r="E15" s="81">
        <v>0.69794957827726445</v>
      </c>
    </row>
    <row r="16" spans="1:5" x14ac:dyDescent="0.25">
      <c r="A16" s="73" t="s">
        <v>43</v>
      </c>
      <c r="B16" s="74">
        <v>27468.308400000002</v>
      </c>
      <c r="C16" s="74">
        <v>0</v>
      </c>
      <c r="D16" s="74">
        <v>27468.308400000002</v>
      </c>
      <c r="E16" s="75">
        <v>0.69794957827726445</v>
      </c>
    </row>
    <row r="17" spans="1:5" x14ac:dyDescent="0.25">
      <c r="A17" s="73"/>
      <c r="B17" s="76"/>
      <c r="C17" s="76"/>
      <c r="D17" s="76">
        <v>0</v>
      </c>
      <c r="E17" s="82">
        <v>0</v>
      </c>
    </row>
    <row r="18" spans="1:5" x14ac:dyDescent="0.25">
      <c r="A18" s="83" t="s">
        <v>44</v>
      </c>
      <c r="B18" s="80">
        <v>889292.74321999995</v>
      </c>
      <c r="C18" s="80">
        <v>0</v>
      </c>
      <c r="D18" s="80">
        <v>889292.74321999995</v>
      </c>
      <c r="E18" s="81">
        <v>22.596276627483565</v>
      </c>
    </row>
    <row r="19" spans="1:5" x14ac:dyDescent="0.25">
      <c r="A19" s="73"/>
      <c r="B19" s="76"/>
      <c r="C19" s="84"/>
      <c r="D19" s="85">
        <v>0</v>
      </c>
      <c r="E19" s="77">
        <v>0</v>
      </c>
    </row>
    <row r="20" spans="1:5" x14ac:dyDescent="0.25">
      <c r="A20" s="79" t="s">
        <v>18</v>
      </c>
      <c r="B20" s="80">
        <v>150422.1752</v>
      </c>
      <c r="C20" s="80">
        <v>0</v>
      </c>
      <c r="D20" s="80">
        <v>150422.1752</v>
      </c>
      <c r="E20" s="81">
        <v>3.8221171910385556</v>
      </c>
    </row>
    <row r="21" spans="1:5" x14ac:dyDescent="0.25">
      <c r="A21" s="73" t="s">
        <v>45</v>
      </c>
      <c r="B21" s="86">
        <v>81374.817750000002</v>
      </c>
      <c r="C21" s="86">
        <v>0</v>
      </c>
      <c r="D21" s="86">
        <v>81374.817750000002</v>
      </c>
      <c r="E21" s="87">
        <v>2.0676744597421859</v>
      </c>
    </row>
    <row r="22" spans="1:5" x14ac:dyDescent="0.25">
      <c r="A22" s="73" t="s">
        <v>46</v>
      </c>
      <c r="B22" s="86">
        <v>19398.626499999998</v>
      </c>
      <c r="C22" s="86">
        <v>0</v>
      </c>
      <c r="D22" s="86">
        <v>19398.626499999998</v>
      </c>
      <c r="E22" s="87">
        <v>0.49290487741986921</v>
      </c>
    </row>
    <row r="23" spans="1:5" x14ac:dyDescent="0.25">
      <c r="A23" s="73" t="s">
        <v>47</v>
      </c>
      <c r="B23" s="86">
        <v>14263.796</v>
      </c>
      <c r="C23" s="86">
        <v>0</v>
      </c>
      <c r="D23" s="86">
        <v>14263.796</v>
      </c>
      <c r="E23" s="87">
        <v>0.36243259897405733</v>
      </c>
    </row>
    <row r="24" spans="1:5" x14ac:dyDescent="0.25">
      <c r="A24" s="73" t="s">
        <v>48</v>
      </c>
      <c r="B24" s="86">
        <v>14171.91185</v>
      </c>
      <c r="C24" s="86">
        <v>0</v>
      </c>
      <c r="D24" s="86">
        <v>14171.91185</v>
      </c>
      <c r="E24" s="87">
        <v>0.36009789008667403</v>
      </c>
    </row>
    <row r="25" spans="1:5" x14ac:dyDescent="0.25">
      <c r="A25" s="73" t="s">
        <v>49</v>
      </c>
      <c r="B25" s="86">
        <v>11061.640600000001</v>
      </c>
      <c r="C25" s="86">
        <v>0</v>
      </c>
      <c r="D25" s="86">
        <v>11061.640600000001</v>
      </c>
      <c r="E25" s="87">
        <v>0.28106817789422611</v>
      </c>
    </row>
    <row r="26" spans="1:5" x14ac:dyDescent="0.25">
      <c r="A26" s="73" t="s">
        <v>43</v>
      </c>
      <c r="B26" s="86">
        <v>6516.06</v>
      </c>
      <c r="C26" s="86">
        <v>0</v>
      </c>
      <c r="D26" s="86">
        <v>6516.06</v>
      </c>
      <c r="E26" s="87">
        <v>0.165568307403646</v>
      </c>
    </row>
    <row r="27" spans="1:5" x14ac:dyDescent="0.25">
      <c r="A27" s="73" t="s">
        <v>50</v>
      </c>
      <c r="B27" s="86">
        <v>2621.2725</v>
      </c>
      <c r="C27" s="86">
        <v>0</v>
      </c>
      <c r="D27" s="86">
        <v>2621.2725</v>
      </c>
      <c r="E27" s="87">
        <v>6.6604612460401474E-2</v>
      </c>
    </row>
    <row r="28" spans="1:5" x14ac:dyDescent="0.25">
      <c r="A28" s="73" t="s">
        <v>51</v>
      </c>
      <c r="B28" s="86">
        <v>1014.05</v>
      </c>
      <c r="C28" s="86">
        <v>0</v>
      </c>
      <c r="D28" s="86">
        <v>1014.05</v>
      </c>
      <c r="E28" s="87">
        <v>2.5766267057495972E-2</v>
      </c>
    </row>
    <row r="29" spans="1:5" x14ac:dyDescent="0.25">
      <c r="A29" s="73"/>
      <c r="B29" s="85"/>
      <c r="C29" s="85"/>
      <c r="D29" s="85">
        <v>0</v>
      </c>
      <c r="E29" s="88">
        <v>0</v>
      </c>
    </row>
    <row r="30" spans="1:5" x14ac:dyDescent="0.25">
      <c r="A30" s="89" t="s">
        <v>26</v>
      </c>
      <c r="B30" s="80">
        <v>0</v>
      </c>
      <c r="C30" s="80">
        <v>152760.19310999999</v>
      </c>
      <c r="D30" s="80">
        <v>492957.14316596993</v>
      </c>
      <c r="E30" s="81">
        <v>12.525679600330019</v>
      </c>
    </row>
    <row r="31" spans="1:5" x14ac:dyDescent="0.25">
      <c r="A31" s="73" t="s">
        <v>27</v>
      </c>
      <c r="B31" s="76">
        <v>0</v>
      </c>
      <c r="C31" s="90">
        <v>103169.74132</v>
      </c>
      <c r="D31" s="86">
        <v>332928.75523964001</v>
      </c>
      <c r="E31" s="75">
        <v>8.4594755866320952</v>
      </c>
    </row>
    <row r="32" spans="1:5" x14ac:dyDescent="0.25">
      <c r="A32" s="73" t="s">
        <v>28</v>
      </c>
      <c r="B32" s="76">
        <v>0</v>
      </c>
      <c r="C32" s="90">
        <v>49590.451789999999</v>
      </c>
      <c r="D32" s="86">
        <v>160028.38792633</v>
      </c>
      <c r="E32" s="75">
        <v>4.0662040136979272</v>
      </c>
    </row>
    <row r="33" spans="1:5" x14ac:dyDescent="0.25">
      <c r="A33" s="91"/>
      <c r="B33" s="85"/>
      <c r="C33" s="85"/>
      <c r="D33" s="85">
        <v>0</v>
      </c>
      <c r="E33" s="88">
        <v>0</v>
      </c>
    </row>
    <row r="34" spans="1:5" x14ac:dyDescent="0.25">
      <c r="A34" s="73"/>
      <c r="B34" s="92"/>
      <c r="C34" s="93"/>
      <c r="D34" s="94">
        <v>0</v>
      </c>
      <c r="E34" s="95">
        <v>0</v>
      </c>
    </row>
    <row r="35" spans="1:5" x14ac:dyDescent="0.25">
      <c r="A35" s="96" t="s">
        <v>3</v>
      </c>
      <c r="B35" s="97">
        <v>3405683.28895</v>
      </c>
      <c r="C35" s="98">
        <v>164204.75458000001</v>
      </c>
      <c r="D35" s="98">
        <v>3935572.03197966</v>
      </c>
      <c r="E35" s="99">
        <v>100</v>
      </c>
    </row>
    <row r="36" spans="1:5" x14ac:dyDescent="0.25">
      <c r="A36" s="100" t="s">
        <v>29</v>
      </c>
      <c r="B36" s="101">
        <v>3.2269999999999999</v>
      </c>
      <c r="C36" s="102"/>
      <c r="D36" s="102"/>
      <c r="E36" s="103"/>
    </row>
    <row r="37" spans="1:5" ht="16.5" x14ac:dyDescent="0.35">
      <c r="A37" s="39"/>
      <c r="B37" s="40"/>
      <c r="C37" s="51"/>
      <c r="D37" s="52"/>
      <c r="E37" s="53"/>
    </row>
    <row r="39" spans="1:5" x14ac:dyDescent="0.25">
      <c r="B39" s="45"/>
      <c r="C39" s="45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4" workbookViewId="0">
      <selection sqref="A1:E38"/>
    </sheetView>
  </sheetViews>
  <sheetFormatPr baseColWidth="10" defaultRowHeight="15" x14ac:dyDescent="0.25"/>
  <cols>
    <col min="1" max="1" width="46.140625" customWidth="1"/>
    <col min="2" max="2" width="17.5703125" customWidth="1"/>
    <col min="3" max="3" width="18.140625" customWidth="1"/>
  </cols>
  <sheetData>
    <row r="1" spans="1:5" ht="15.75" x14ac:dyDescent="0.25">
      <c r="A1" s="108" t="s">
        <v>36</v>
      </c>
      <c r="B1" s="108"/>
      <c r="C1" s="108"/>
      <c r="D1" s="108"/>
      <c r="E1" s="108"/>
    </row>
    <row r="2" spans="1:5" x14ac:dyDescent="0.25">
      <c r="A2" s="109" t="s">
        <v>0</v>
      </c>
      <c r="B2" s="109"/>
      <c r="C2" s="109"/>
      <c r="D2" s="109"/>
      <c r="E2" s="109"/>
    </row>
    <row r="3" spans="1:5" x14ac:dyDescent="0.25">
      <c r="A3" s="110"/>
      <c r="B3" s="110"/>
      <c r="C3" s="110"/>
      <c r="D3" s="110"/>
      <c r="E3" s="110"/>
    </row>
    <row r="4" spans="1:5" ht="30" x14ac:dyDescent="0.25">
      <c r="A4" s="1"/>
      <c r="B4" s="2" t="s">
        <v>1</v>
      </c>
      <c r="C4" s="3" t="s">
        <v>2</v>
      </c>
      <c r="D4" s="111" t="s">
        <v>3</v>
      </c>
      <c r="E4" s="112"/>
    </row>
    <row r="5" spans="1:5" x14ac:dyDescent="0.25">
      <c r="A5" s="4" t="s">
        <v>4</v>
      </c>
      <c r="B5" s="5"/>
      <c r="C5" s="5"/>
      <c r="D5" s="113" t="s">
        <v>37</v>
      </c>
      <c r="E5" s="6"/>
    </row>
    <row r="6" spans="1:5" x14ac:dyDescent="0.25">
      <c r="A6" s="7"/>
      <c r="B6" s="8" t="s">
        <v>38</v>
      </c>
      <c r="C6" s="8" t="s">
        <v>7</v>
      </c>
      <c r="D6" s="114"/>
      <c r="E6" s="8" t="s">
        <v>8</v>
      </c>
    </row>
    <row r="7" spans="1:5" x14ac:dyDescent="0.25">
      <c r="A7" s="9" t="s">
        <v>9</v>
      </c>
      <c r="B7" s="10">
        <f>SUM(B8:B11)</f>
        <v>2344197.2688199999</v>
      </c>
      <c r="C7" s="10">
        <f>SUM(C8:C11)</f>
        <v>6209.6348500000004</v>
      </c>
      <c r="D7" s="10">
        <f>SUM(D8:D11)</f>
        <v>2364372.3724500001</v>
      </c>
      <c r="E7" s="11">
        <f>SUM(E8:E11)</f>
        <v>58.18661986327001</v>
      </c>
    </row>
    <row r="8" spans="1:5" x14ac:dyDescent="0.25">
      <c r="A8" s="12" t="s">
        <v>10</v>
      </c>
      <c r="B8" s="13">
        <v>2020476.976</v>
      </c>
      <c r="C8" s="13"/>
      <c r="D8" s="13">
        <v>2020476.976</v>
      </c>
      <c r="E8" s="14">
        <v>49.723460161496902</v>
      </c>
    </row>
    <row r="9" spans="1:5" x14ac:dyDescent="0.25">
      <c r="A9" s="12" t="s">
        <v>11</v>
      </c>
      <c r="B9" s="13">
        <v>319218.76</v>
      </c>
      <c r="C9" s="13">
        <v>5322.14372</v>
      </c>
      <c r="D9" s="13">
        <v>336510.40495</v>
      </c>
      <c r="E9" s="14">
        <v>8.2814414186427801</v>
      </c>
    </row>
    <row r="10" spans="1:5" x14ac:dyDescent="0.25">
      <c r="A10" s="12" t="s">
        <v>12</v>
      </c>
      <c r="B10" s="13">
        <v>4500.5328200000004</v>
      </c>
      <c r="C10" s="13">
        <v>887.49113</v>
      </c>
      <c r="D10" s="13">
        <v>7383.9915000000001</v>
      </c>
      <c r="E10" s="14">
        <v>0.18171828313033001</v>
      </c>
    </row>
    <row r="11" spans="1:5" x14ac:dyDescent="0.25">
      <c r="A11" s="12" t="s">
        <v>13</v>
      </c>
      <c r="B11" s="13">
        <v>1</v>
      </c>
      <c r="C11" s="13"/>
      <c r="D11" s="13">
        <v>1</v>
      </c>
      <c r="E11" s="15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14</v>
      </c>
      <c r="B13" s="10">
        <f>+B15+B18+B20+B30</f>
        <v>1156045.5583499989</v>
      </c>
      <c r="C13" s="10">
        <f>+C15+C18+C20+C30</f>
        <v>167131.73757</v>
      </c>
      <c r="D13" s="10">
        <f>+D15+D18+D20+D30</f>
        <v>1699056.573709999</v>
      </c>
      <c r="E13" s="11">
        <f>+E15+E18+E20+E30</f>
        <v>41.813380136729918</v>
      </c>
    </row>
    <row r="14" spans="1:5" x14ac:dyDescent="0.25">
      <c r="A14" s="12"/>
      <c r="B14" s="16"/>
      <c r="C14" s="16"/>
      <c r="D14" s="16"/>
      <c r="E14" s="18"/>
    </row>
    <row r="15" spans="1:5" ht="16.5" x14ac:dyDescent="0.35">
      <c r="A15" s="24" t="s">
        <v>15</v>
      </c>
      <c r="B15" s="46">
        <f>+B16</f>
        <v>27553.037400000001</v>
      </c>
      <c r="C15" s="47"/>
      <c r="D15" s="46">
        <f>+D16</f>
        <v>27553.037400000001</v>
      </c>
      <c r="E15" s="48">
        <f>+E16</f>
        <v>0.67807372900602403</v>
      </c>
    </row>
    <row r="16" spans="1:5" x14ac:dyDescent="0.25">
      <c r="A16" s="12" t="s">
        <v>32</v>
      </c>
      <c r="B16" s="13">
        <v>27553.037400000001</v>
      </c>
      <c r="C16" s="13"/>
      <c r="D16" s="13">
        <v>27553.037400000001</v>
      </c>
      <c r="E16" s="14">
        <v>0.67807372900602403</v>
      </c>
    </row>
    <row r="17" spans="1:5" x14ac:dyDescent="0.25">
      <c r="A17" s="12"/>
      <c r="B17" s="16"/>
      <c r="C17" s="16"/>
      <c r="D17" s="16"/>
      <c r="E17" s="20"/>
    </row>
    <row r="18" spans="1:5" ht="16.5" x14ac:dyDescent="0.35">
      <c r="A18" s="19" t="s">
        <v>17</v>
      </c>
      <c r="B18" s="46">
        <v>979447.29867999896</v>
      </c>
      <c r="C18" s="47"/>
      <c r="D18" s="46">
        <v>979447.29867999896</v>
      </c>
      <c r="E18" s="48">
        <v>24.103966199415201</v>
      </c>
    </row>
    <row r="19" spans="1:5" x14ac:dyDescent="0.25">
      <c r="A19" s="12"/>
      <c r="B19" s="16"/>
      <c r="C19" s="22"/>
      <c r="D19" s="23"/>
      <c r="E19" s="17"/>
    </row>
    <row r="20" spans="1:5" ht="16.5" x14ac:dyDescent="0.35">
      <c r="A20" s="24" t="s">
        <v>18</v>
      </c>
      <c r="B20" s="46">
        <f>SUM(B21:B28)</f>
        <v>149045.22227</v>
      </c>
      <c r="C20" s="46"/>
      <c r="D20" s="46">
        <f>SUM(D21:D28)</f>
        <v>149045.22227</v>
      </c>
      <c r="E20" s="48">
        <f>SUM(E21:E28)</f>
        <v>3.6679676432025787</v>
      </c>
    </row>
    <row r="21" spans="1:5" x14ac:dyDescent="0.25">
      <c r="A21" s="12" t="s">
        <v>20</v>
      </c>
      <c r="B21" s="25">
        <v>80593.312999999995</v>
      </c>
      <c r="C21" s="25"/>
      <c r="D21" s="25">
        <v>80593.312999999995</v>
      </c>
      <c r="E21" s="26">
        <v>1.9833823576510499</v>
      </c>
    </row>
    <row r="22" spans="1:5" x14ac:dyDescent="0.25">
      <c r="A22" s="12" t="s">
        <v>33</v>
      </c>
      <c r="B22" s="25">
        <v>19210.42282</v>
      </c>
      <c r="C22" s="25"/>
      <c r="D22" s="25">
        <v>19210.42282</v>
      </c>
      <c r="E22" s="26">
        <v>0.47276395876919997</v>
      </c>
    </row>
    <row r="23" spans="1:5" x14ac:dyDescent="0.25">
      <c r="A23" s="12" t="s">
        <v>16</v>
      </c>
      <c r="B23" s="25">
        <v>14251.630999999999</v>
      </c>
      <c r="C23" s="25"/>
      <c r="D23" s="25">
        <v>14251.630999999999</v>
      </c>
      <c r="E23" s="26">
        <v>0.35072926575375901</v>
      </c>
    </row>
    <row r="24" spans="1:5" x14ac:dyDescent="0.25">
      <c r="A24" s="12" t="s">
        <v>22</v>
      </c>
      <c r="B24" s="25">
        <v>14035.664849999999</v>
      </c>
      <c r="C24" s="25"/>
      <c r="D24" s="25">
        <v>14035.664849999999</v>
      </c>
      <c r="E24" s="26">
        <v>0.345414389918343</v>
      </c>
    </row>
    <row r="25" spans="1:5" x14ac:dyDescent="0.25">
      <c r="A25" s="12" t="s">
        <v>24</v>
      </c>
      <c r="B25" s="25">
        <v>11010.845600000001</v>
      </c>
      <c r="C25" s="25"/>
      <c r="D25" s="25">
        <v>11010.845600000001</v>
      </c>
      <c r="E25" s="26">
        <v>0.270974304107088</v>
      </c>
    </row>
    <row r="26" spans="1:5" x14ac:dyDescent="0.25">
      <c r="A26" s="12" t="s">
        <v>32</v>
      </c>
      <c r="B26" s="25">
        <v>6452.37</v>
      </c>
      <c r="C26" s="25"/>
      <c r="D26" s="25">
        <v>6452.37</v>
      </c>
      <c r="E26" s="26">
        <v>0.158791298516751</v>
      </c>
    </row>
    <row r="27" spans="1:5" x14ac:dyDescent="0.25">
      <c r="A27" s="12" t="s">
        <v>21</v>
      </c>
      <c r="B27" s="25">
        <v>2480.875</v>
      </c>
      <c r="C27" s="25"/>
      <c r="D27" s="25">
        <v>2480.875</v>
      </c>
      <c r="E27" s="26">
        <v>6.10537465625412E-2</v>
      </c>
    </row>
    <row r="28" spans="1:5" x14ac:dyDescent="0.25">
      <c r="A28" s="12" t="s">
        <v>31</v>
      </c>
      <c r="B28" s="25">
        <v>1010.1</v>
      </c>
      <c r="C28" s="25"/>
      <c r="D28" s="25">
        <v>1010.1</v>
      </c>
      <c r="E28" s="26">
        <v>2.4858321923846599E-2</v>
      </c>
    </row>
    <row r="29" spans="1:5" x14ac:dyDescent="0.25">
      <c r="A29" s="12"/>
      <c r="B29" s="23"/>
      <c r="C29" s="23"/>
      <c r="D29" s="23"/>
      <c r="E29" s="27"/>
    </row>
    <row r="30" spans="1:5" ht="16.5" x14ac:dyDescent="0.35">
      <c r="A30" s="28" t="s">
        <v>26</v>
      </c>
      <c r="B30" s="21"/>
      <c r="C30" s="49">
        <f>SUM(C31:C32)</f>
        <v>167131.73757</v>
      </c>
      <c r="D30" s="49">
        <f>SUM(D31:D32)</f>
        <v>543011.01536000008</v>
      </c>
      <c r="E30" s="50">
        <f>SUM(E31:E32)</f>
        <v>13.363372565106111</v>
      </c>
    </row>
    <row r="31" spans="1:5" x14ac:dyDescent="0.25">
      <c r="A31" s="12" t="s">
        <v>27</v>
      </c>
      <c r="B31" s="16"/>
      <c r="C31" s="29">
        <v>117522.59732</v>
      </c>
      <c r="D31" s="25">
        <v>381830.91869000002</v>
      </c>
      <c r="E31" s="14">
        <v>9.3967685350699011</v>
      </c>
    </row>
    <row r="32" spans="1:5" x14ac:dyDescent="0.25">
      <c r="A32" s="12" t="s">
        <v>28</v>
      </c>
      <c r="B32" s="16"/>
      <c r="C32" s="29">
        <v>49609.140249999997</v>
      </c>
      <c r="D32" s="25">
        <v>161180.09667</v>
      </c>
      <c r="E32" s="14">
        <v>3.9666040300362102</v>
      </c>
    </row>
    <row r="33" spans="1:5" x14ac:dyDescent="0.25">
      <c r="A33" s="30"/>
      <c r="B33" s="23"/>
      <c r="C33" s="23"/>
      <c r="D33" s="23"/>
      <c r="E33" s="27"/>
    </row>
    <row r="34" spans="1:5" x14ac:dyDescent="0.25">
      <c r="A34" s="12"/>
      <c r="B34" s="31"/>
      <c r="C34" s="32"/>
      <c r="D34" s="33"/>
      <c r="E34" s="34"/>
    </row>
    <row r="35" spans="1:5" x14ac:dyDescent="0.25">
      <c r="A35" s="35" t="s">
        <v>3</v>
      </c>
      <c r="B35" s="36">
        <f>+B13+B7</f>
        <v>3500242.8271699985</v>
      </c>
      <c r="C35" s="37">
        <f>+C13+C7</f>
        <v>173341.37242</v>
      </c>
      <c r="D35" s="37">
        <f>+D13+D7</f>
        <v>4063428.9461599989</v>
      </c>
      <c r="E35" s="38">
        <f>+E13+E7</f>
        <v>99.999999999999929</v>
      </c>
    </row>
    <row r="36" spans="1:5" x14ac:dyDescent="0.25">
      <c r="A36" s="39" t="s">
        <v>29</v>
      </c>
      <c r="B36" s="58" t="s">
        <v>39</v>
      </c>
      <c r="C36" s="41"/>
      <c r="D36" s="41"/>
      <c r="E36" s="42"/>
    </row>
    <row r="38" spans="1:5" x14ac:dyDescent="0.25">
      <c r="A38" t="s">
        <v>30</v>
      </c>
      <c r="B38" s="55">
        <f>+B35/D35</f>
        <v>0.86140126320598776</v>
      </c>
      <c r="C38" s="55">
        <f>(1-B38)</f>
        <v>0.13859873679401224</v>
      </c>
      <c r="D38" s="59"/>
      <c r="E38" s="59"/>
    </row>
    <row r="39" spans="1:5" x14ac:dyDescent="0.25">
      <c r="B39" s="45"/>
      <c r="C39" s="45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0" workbookViewId="0">
      <selection sqref="A1:E39"/>
    </sheetView>
  </sheetViews>
  <sheetFormatPr baseColWidth="10" defaultRowHeight="15" x14ac:dyDescent="0.25"/>
  <cols>
    <col min="1" max="1" width="46" customWidth="1"/>
    <col min="2" max="2" width="16.85546875" customWidth="1"/>
    <col min="3" max="3" width="15.42578125" customWidth="1"/>
  </cols>
  <sheetData>
    <row r="1" spans="1:5" ht="15.75" x14ac:dyDescent="0.25">
      <c r="A1" s="108" t="s">
        <v>35</v>
      </c>
      <c r="B1" s="108"/>
      <c r="C1" s="108"/>
      <c r="D1" s="108"/>
      <c r="E1" s="108"/>
    </row>
    <row r="2" spans="1:5" x14ac:dyDescent="0.25">
      <c r="A2" s="109" t="s">
        <v>0</v>
      </c>
      <c r="B2" s="109"/>
      <c r="C2" s="109"/>
      <c r="D2" s="109"/>
      <c r="E2" s="109"/>
    </row>
    <row r="3" spans="1:5" x14ac:dyDescent="0.25">
      <c r="A3" s="110"/>
      <c r="B3" s="110"/>
      <c r="C3" s="110"/>
      <c r="D3" s="110"/>
      <c r="E3" s="110"/>
    </row>
    <row r="4" spans="1:5" ht="30" x14ac:dyDescent="0.25">
      <c r="A4" s="1"/>
      <c r="B4" s="2" t="s">
        <v>1</v>
      </c>
      <c r="C4" s="3" t="s">
        <v>2</v>
      </c>
      <c r="D4" s="111" t="s">
        <v>3</v>
      </c>
      <c r="E4" s="112"/>
    </row>
    <row r="5" spans="1:5" x14ac:dyDescent="0.25">
      <c r="A5" s="4" t="s">
        <v>4</v>
      </c>
      <c r="B5" s="5"/>
      <c r="C5" s="5"/>
      <c r="D5" s="113" t="s">
        <v>5</v>
      </c>
      <c r="E5" s="6"/>
    </row>
    <row r="6" spans="1:5" x14ac:dyDescent="0.25">
      <c r="A6" s="7"/>
      <c r="B6" s="8" t="s">
        <v>6</v>
      </c>
      <c r="C6" s="8" t="s">
        <v>7</v>
      </c>
      <c r="D6" s="114"/>
      <c r="E6" s="8" t="s">
        <v>8</v>
      </c>
    </row>
    <row r="7" spans="1:5" x14ac:dyDescent="0.25">
      <c r="A7" s="9" t="s">
        <v>9</v>
      </c>
      <c r="B7" s="10">
        <f>SUM(B8:B11)</f>
        <v>2275217.8097399999</v>
      </c>
      <c r="C7" s="10">
        <f>SUM(C8:C11)</f>
        <v>6011.9876800000002</v>
      </c>
      <c r="D7" s="10">
        <f>SUM(D8:D11)</f>
        <v>2294895.0454299999</v>
      </c>
      <c r="E7" s="11">
        <f>SUM(E8:E11)</f>
        <v>56.397573360758699</v>
      </c>
    </row>
    <row r="8" spans="1:5" x14ac:dyDescent="0.25">
      <c r="A8" s="12" t="s">
        <v>10</v>
      </c>
      <c r="B8" s="13">
        <v>1932492.9</v>
      </c>
      <c r="C8" s="13"/>
      <c r="D8" s="13">
        <v>1932492.9</v>
      </c>
      <c r="E8" s="14">
        <v>47.491478011340597</v>
      </c>
    </row>
    <row r="9" spans="1:5" x14ac:dyDescent="0.25">
      <c r="A9" s="12" t="s">
        <v>11</v>
      </c>
      <c r="B9" s="13">
        <v>319218.76</v>
      </c>
      <c r="C9" s="13">
        <v>5322.14372</v>
      </c>
      <c r="D9" s="13">
        <v>336638.13640000002</v>
      </c>
      <c r="E9" s="14">
        <v>8.2729632034452898</v>
      </c>
    </row>
    <row r="10" spans="1:5" x14ac:dyDescent="0.25">
      <c r="A10" s="12" t="s">
        <v>12</v>
      </c>
      <c r="B10" s="13">
        <v>23505.149740000001</v>
      </c>
      <c r="C10" s="13">
        <v>689.84396000000004</v>
      </c>
      <c r="D10" s="13">
        <v>25763.009030000001</v>
      </c>
      <c r="E10" s="14">
        <v>0.63313214597280798</v>
      </c>
    </row>
    <row r="11" spans="1:5" x14ac:dyDescent="0.25">
      <c r="A11" s="12" t="s">
        <v>13</v>
      </c>
      <c r="B11" s="13">
        <v>1</v>
      </c>
      <c r="C11" s="13"/>
      <c r="D11" s="13">
        <v>1</v>
      </c>
      <c r="E11" s="15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14</v>
      </c>
      <c r="B13" s="10">
        <f>+B15+B18+B20+B30</f>
        <v>1227219.92766</v>
      </c>
      <c r="C13" s="10">
        <f>+C15+C18+C20+C30+C31</f>
        <v>167131.73757</v>
      </c>
      <c r="D13" s="10">
        <f>+D15+D18+D20+D30+D31</f>
        <v>1774242.1047200002</v>
      </c>
      <c r="E13" s="11">
        <f>+E15+E18+E20+E30+E31</f>
        <v>43.602426639241287</v>
      </c>
    </row>
    <row r="14" spans="1:5" x14ac:dyDescent="0.25">
      <c r="A14" s="12"/>
      <c r="B14" s="16"/>
      <c r="C14" s="16"/>
      <c r="D14" s="16"/>
      <c r="E14" s="18"/>
    </row>
    <row r="15" spans="1:5" ht="16.5" x14ac:dyDescent="0.35">
      <c r="A15" s="24" t="s">
        <v>15</v>
      </c>
      <c r="B15" s="46">
        <f>+B16</f>
        <v>27651.1008</v>
      </c>
      <c r="C15" s="47"/>
      <c r="D15" s="46">
        <f>+D16</f>
        <v>27651.1008</v>
      </c>
      <c r="E15" s="48">
        <f>+E16</f>
        <v>0.679532455530659</v>
      </c>
    </row>
    <row r="16" spans="1:5" x14ac:dyDescent="0.25">
      <c r="A16" s="12" t="s">
        <v>32</v>
      </c>
      <c r="B16" s="13">
        <v>27651.1008</v>
      </c>
      <c r="C16" s="13"/>
      <c r="D16" s="13">
        <v>27651.1008</v>
      </c>
      <c r="E16" s="14">
        <v>0.679532455530659</v>
      </c>
    </row>
    <row r="17" spans="1:5" x14ac:dyDescent="0.25">
      <c r="A17" s="12"/>
      <c r="B17" s="16"/>
      <c r="C17" s="16"/>
      <c r="D17" s="16"/>
      <c r="E17" s="20"/>
    </row>
    <row r="18" spans="1:5" ht="16.5" x14ac:dyDescent="0.35">
      <c r="A18" s="19" t="s">
        <v>17</v>
      </c>
      <c r="B18" s="46">
        <v>918124.06235999998</v>
      </c>
      <c r="C18" s="47"/>
      <c r="D18" s="46">
        <v>918124.06235999998</v>
      </c>
      <c r="E18" s="48">
        <v>22.563119750273199</v>
      </c>
    </row>
    <row r="19" spans="1:5" x14ac:dyDescent="0.25">
      <c r="A19" s="12"/>
      <c r="B19" s="16"/>
      <c r="C19" s="22"/>
      <c r="D19" s="23"/>
      <c r="E19" s="17"/>
    </row>
    <row r="20" spans="1:5" ht="16.5" x14ac:dyDescent="0.35">
      <c r="A20" s="24" t="s">
        <v>18</v>
      </c>
      <c r="B20" s="46">
        <f>SUM(B21:B29)</f>
        <v>281444.76449999999</v>
      </c>
      <c r="C20" s="46"/>
      <c r="D20" s="46">
        <f>SUM(D21:D29)</f>
        <v>281444.76449999999</v>
      </c>
      <c r="E20" s="48">
        <f>SUM(E21:E29)</f>
        <v>6.916572808447933</v>
      </c>
    </row>
    <row r="21" spans="1:5" x14ac:dyDescent="0.25">
      <c r="A21" s="12" t="s">
        <v>23</v>
      </c>
      <c r="B21" s="25">
        <v>113676.45</v>
      </c>
      <c r="C21" s="25"/>
      <c r="D21" s="25">
        <v>113676.45</v>
      </c>
      <c r="E21" s="26">
        <v>2.7936261114244001</v>
      </c>
    </row>
    <row r="22" spans="1:5" x14ac:dyDescent="0.25">
      <c r="A22" s="12" t="s">
        <v>20</v>
      </c>
      <c r="B22" s="25">
        <v>99750.059949999995</v>
      </c>
      <c r="C22" s="25"/>
      <c r="D22" s="25">
        <v>99750.059949999995</v>
      </c>
      <c r="E22" s="26">
        <v>2.4513817249964198</v>
      </c>
    </row>
    <row r="23" spans="1:5" x14ac:dyDescent="0.25">
      <c r="A23" s="12" t="s">
        <v>33</v>
      </c>
      <c r="B23" s="25">
        <v>19115.456200000001</v>
      </c>
      <c r="C23" s="25"/>
      <c r="D23" s="25">
        <v>19115.456200000001</v>
      </c>
      <c r="E23" s="26">
        <v>0.469766935650343</v>
      </c>
    </row>
    <row r="24" spans="1:5" x14ac:dyDescent="0.25">
      <c r="A24" s="12" t="s">
        <v>16</v>
      </c>
      <c r="B24" s="25">
        <v>14081.397000000001</v>
      </c>
      <c r="C24" s="25"/>
      <c r="D24" s="25">
        <v>14081.397000000001</v>
      </c>
      <c r="E24" s="26">
        <v>0.34605371952179398</v>
      </c>
    </row>
    <row r="25" spans="1:5" x14ac:dyDescent="0.25">
      <c r="A25" s="12" t="s">
        <v>22</v>
      </c>
      <c r="B25" s="25">
        <v>13931.69075</v>
      </c>
      <c r="C25" s="25"/>
      <c r="D25" s="25">
        <v>13931.69075</v>
      </c>
      <c r="E25" s="26">
        <v>0.34237465240592702</v>
      </c>
    </row>
    <row r="26" spans="1:5" x14ac:dyDescent="0.25">
      <c r="A26" s="12" t="s">
        <v>24</v>
      </c>
      <c r="B26" s="25">
        <v>10990.3606</v>
      </c>
      <c r="C26" s="25"/>
      <c r="D26" s="25">
        <v>10990.3606</v>
      </c>
      <c r="E26" s="26">
        <v>0.270090756230776</v>
      </c>
    </row>
    <row r="27" spans="1:5" x14ac:dyDescent="0.25">
      <c r="A27" s="12" t="s">
        <v>32</v>
      </c>
      <c r="B27" s="25">
        <v>6414.27</v>
      </c>
      <c r="C27" s="25"/>
      <c r="D27" s="25">
        <v>6414.27</v>
      </c>
      <c r="E27" s="26">
        <v>0.15763222864301402</v>
      </c>
    </row>
    <row r="28" spans="1:5" x14ac:dyDescent="0.25">
      <c r="A28" s="12" t="s">
        <v>21</v>
      </c>
      <c r="B28" s="25">
        <v>2475.1</v>
      </c>
      <c r="C28" s="25"/>
      <c r="D28" s="25">
        <v>2475.1</v>
      </c>
      <c r="E28" s="26">
        <v>6.0826178055230697E-2</v>
      </c>
    </row>
    <row r="29" spans="1:5" x14ac:dyDescent="0.25">
      <c r="A29" s="12" t="s">
        <v>31</v>
      </c>
      <c r="B29" s="25">
        <v>1009.98</v>
      </c>
      <c r="C29" s="25"/>
      <c r="D29" s="25">
        <v>1009.98</v>
      </c>
      <c r="E29" s="26">
        <v>2.4820501520028303E-2</v>
      </c>
    </row>
    <row r="30" spans="1:5" x14ac:dyDescent="0.25">
      <c r="A30" s="12"/>
      <c r="B30" s="23"/>
      <c r="C30" s="23"/>
      <c r="D30" s="23"/>
      <c r="E30" s="27"/>
    </row>
    <row r="31" spans="1:5" ht="16.5" x14ac:dyDescent="0.35">
      <c r="A31" s="28" t="s">
        <v>26</v>
      </c>
      <c r="B31" s="21"/>
      <c r="C31" s="49">
        <f>SUM(C32:C33)</f>
        <v>167131.73757</v>
      </c>
      <c r="D31" s="49">
        <f>SUM(D32:D33)</f>
        <v>547022.17706000002</v>
      </c>
      <c r="E31" s="50">
        <f>SUM(E32:E33)</f>
        <v>13.443201624989502</v>
      </c>
    </row>
    <row r="32" spans="1:5" x14ac:dyDescent="0.25">
      <c r="A32" s="12" t="s">
        <v>27</v>
      </c>
      <c r="B32" s="16"/>
      <c r="C32" s="29">
        <v>117522.59732</v>
      </c>
      <c r="D32" s="25">
        <v>384651.46103000001</v>
      </c>
      <c r="E32" s="14">
        <v>9.4529022091291015</v>
      </c>
    </row>
    <row r="33" spans="1:5" x14ac:dyDescent="0.25">
      <c r="A33" s="12" t="s">
        <v>28</v>
      </c>
      <c r="B33" s="16"/>
      <c r="C33" s="29">
        <v>49609.140249999997</v>
      </c>
      <c r="D33" s="25">
        <v>162370.71603000001</v>
      </c>
      <c r="E33" s="14">
        <v>3.9902994158604002</v>
      </c>
    </row>
    <row r="34" spans="1:5" x14ac:dyDescent="0.25">
      <c r="A34" s="30"/>
      <c r="B34" s="23"/>
      <c r="C34" s="23"/>
      <c r="D34" s="23"/>
      <c r="E34" s="27"/>
    </row>
    <row r="35" spans="1:5" x14ac:dyDescent="0.25">
      <c r="A35" s="12"/>
      <c r="B35" s="31"/>
      <c r="C35" s="32"/>
      <c r="D35" s="33"/>
      <c r="E35" s="34"/>
    </row>
    <row r="36" spans="1:5" x14ac:dyDescent="0.25">
      <c r="A36" s="35" t="s">
        <v>3</v>
      </c>
      <c r="B36" s="36">
        <f>+B7+B13</f>
        <v>3502437.7374</v>
      </c>
      <c r="C36" s="37">
        <f>+C7+C13</f>
        <v>173143.72524999999</v>
      </c>
      <c r="D36" s="37">
        <f>+D13+D7</f>
        <v>4069137.1501500001</v>
      </c>
      <c r="E36" s="38">
        <f>+E13+E7</f>
        <v>99.999999999999986</v>
      </c>
    </row>
    <row r="37" spans="1:5" x14ac:dyDescent="0.25">
      <c r="A37" s="39" t="s">
        <v>29</v>
      </c>
      <c r="B37" s="40">
        <v>3.2730000000000001</v>
      </c>
      <c r="C37" s="41"/>
      <c r="D37" s="41"/>
      <c r="E37" s="42"/>
    </row>
    <row r="39" spans="1:5" x14ac:dyDescent="0.25">
      <c r="A39" t="s">
        <v>30</v>
      </c>
      <c r="B39" s="55">
        <f>+B36/D36</f>
        <v>0.86073228995756268</v>
      </c>
      <c r="C39" s="55">
        <f>(1-B39)</f>
        <v>0.13926771004243732</v>
      </c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I29" sqref="I29"/>
    </sheetView>
  </sheetViews>
  <sheetFormatPr baseColWidth="10" defaultRowHeight="15" x14ac:dyDescent="0.25"/>
  <cols>
    <col min="1" max="1" width="42.140625" customWidth="1"/>
    <col min="2" max="2" width="23.7109375" customWidth="1"/>
  </cols>
  <sheetData>
    <row r="1" spans="1:5" ht="15.75" x14ac:dyDescent="0.25">
      <c r="A1" s="108" t="s">
        <v>34</v>
      </c>
      <c r="B1" s="108"/>
      <c r="C1" s="108"/>
      <c r="D1" s="108"/>
      <c r="E1" s="108"/>
    </row>
    <row r="2" spans="1:5" x14ac:dyDescent="0.25">
      <c r="A2" s="109" t="s">
        <v>0</v>
      </c>
      <c r="B2" s="109"/>
      <c r="C2" s="109"/>
      <c r="D2" s="109"/>
      <c r="E2" s="109"/>
    </row>
    <row r="3" spans="1:5" x14ac:dyDescent="0.25">
      <c r="A3" s="110"/>
      <c r="B3" s="110"/>
      <c r="C3" s="110"/>
      <c r="D3" s="110"/>
      <c r="E3" s="110"/>
    </row>
    <row r="4" spans="1:5" ht="45" x14ac:dyDescent="0.25">
      <c r="A4" s="1"/>
      <c r="B4" s="2" t="s">
        <v>1</v>
      </c>
      <c r="C4" s="3" t="s">
        <v>2</v>
      </c>
      <c r="D4" s="111" t="s">
        <v>3</v>
      </c>
      <c r="E4" s="112"/>
    </row>
    <row r="5" spans="1:5" x14ac:dyDescent="0.25">
      <c r="A5" s="4" t="s">
        <v>4</v>
      </c>
      <c r="B5" s="5"/>
      <c r="C5" s="5"/>
      <c r="D5" s="113" t="s">
        <v>5</v>
      </c>
      <c r="E5" s="6"/>
    </row>
    <row r="6" spans="1:5" x14ac:dyDescent="0.25">
      <c r="A6" s="7"/>
      <c r="B6" s="8" t="s">
        <v>6</v>
      </c>
      <c r="C6" s="8" t="s">
        <v>7</v>
      </c>
      <c r="D6" s="114"/>
      <c r="E6" s="8" t="s">
        <v>8</v>
      </c>
    </row>
    <row r="7" spans="1:5" x14ac:dyDescent="0.25">
      <c r="A7" s="9" t="s">
        <v>9</v>
      </c>
      <c r="B7" s="10">
        <f>SUM(B8:B11)</f>
        <v>2455536.3506899998</v>
      </c>
      <c r="C7" s="10">
        <f>SUM(C8:C11)</f>
        <v>5441.3605699999998</v>
      </c>
      <c r="D7" s="10">
        <f>SUM(D8:D11)</f>
        <v>2473340.4824699997</v>
      </c>
      <c r="E7" s="11">
        <f>SUM(E8:E11)</f>
        <v>60.51864748321001</v>
      </c>
    </row>
    <row r="8" spans="1:5" x14ac:dyDescent="0.25">
      <c r="A8" s="12" t="s">
        <v>10</v>
      </c>
      <c r="B8" s="13">
        <v>1984154.2439999999</v>
      </c>
      <c r="C8" s="13">
        <v>0</v>
      </c>
      <c r="D8" s="13">
        <v>1984154.2439999999</v>
      </c>
      <c r="E8" s="14">
        <v>48.549069828875602</v>
      </c>
    </row>
    <row r="9" spans="1:5" x14ac:dyDescent="0.25">
      <c r="A9" s="12" t="s">
        <v>11</v>
      </c>
      <c r="B9" s="13">
        <v>320745.76</v>
      </c>
      <c r="C9" s="13">
        <v>5322.14372</v>
      </c>
      <c r="D9" s="13">
        <v>338159.81425</v>
      </c>
      <c r="E9" s="14">
        <v>8.2742279159940395</v>
      </c>
    </row>
    <row r="10" spans="1:5" x14ac:dyDescent="0.25">
      <c r="A10" s="12" t="s">
        <v>12</v>
      </c>
      <c r="B10" s="13">
        <v>150635.34669000001</v>
      </c>
      <c r="C10" s="13">
        <v>119.21684999999999</v>
      </c>
      <c r="D10" s="13">
        <v>151025.42421999999</v>
      </c>
      <c r="E10" s="14">
        <v>3.6953497383403699</v>
      </c>
    </row>
    <row r="11" spans="1:5" x14ac:dyDescent="0.25">
      <c r="A11" s="12" t="s">
        <v>13</v>
      </c>
      <c r="B11" s="13">
        <v>1</v>
      </c>
      <c r="C11" s="13">
        <v>0</v>
      </c>
      <c r="D11" s="13">
        <v>1</v>
      </c>
      <c r="E11" s="14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14</v>
      </c>
      <c r="B13" s="10">
        <f>+B15+B18+B20+B31</f>
        <v>1062271.121499999</v>
      </c>
      <c r="C13" s="10">
        <f>+C15+C18+C20+C31</f>
        <v>168488.43288000001</v>
      </c>
      <c r="D13" s="10">
        <f>+D15+D18+D20+D31</f>
        <v>1613565.2738799988</v>
      </c>
      <c r="E13" s="11">
        <f>+E15+E18+E20+E31</f>
        <v>39.481352516789926</v>
      </c>
    </row>
    <row r="14" spans="1:5" x14ac:dyDescent="0.25">
      <c r="A14" s="12"/>
      <c r="B14" s="16"/>
      <c r="C14" s="16"/>
      <c r="D14" s="16"/>
      <c r="E14" s="18"/>
    </row>
    <row r="15" spans="1:5" ht="16.5" x14ac:dyDescent="0.35">
      <c r="A15" s="24" t="s">
        <v>15</v>
      </c>
      <c r="B15" s="46">
        <f>+B16</f>
        <v>27735.8298</v>
      </c>
      <c r="C15" s="47"/>
      <c r="D15" s="46">
        <f>+D16</f>
        <v>27735.8298</v>
      </c>
      <c r="E15" s="48">
        <f>+E16</f>
        <v>0.67865123983879605</v>
      </c>
    </row>
    <row r="16" spans="1:5" x14ac:dyDescent="0.25">
      <c r="A16" s="12" t="s">
        <v>32</v>
      </c>
      <c r="B16" s="13">
        <v>27735.8298</v>
      </c>
      <c r="C16" s="13"/>
      <c r="D16" s="13">
        <v>27735.8298</v>
      </c>
      <c r="E16" s="14">
        <v>0.67865123983879605</v>
      </c>
    </row>
    <row r="17" spans="1:5" x14ac:dyDescent="0.25">
      <c r="A17" s="12"/>
      <c r="B17" s="16"/>
      <c r="C17" s="16"/>
      <c r="D17" s="16"/>
      <c r="E17" s="20"/>
    </row>
    <row r="18" spans="1:5" ht="16.5" x14ac:dyDescent="0.35">
      <c r="A18" s="19" t="s">
        <v>17</v>
      </c>
      <c r="B18" s="46">
        <v>739031.76149999897</v>
      </c>
      <c r="C18" s="46"/>
      <c r="D18" s="46">
        <v>739031.76149999897</v>
      </c>
      <c r="E18" s="57">
        <v>18.082921074970802</v>
      </c>
    </row>
    <row r="19" spans="1:5" x14ac:dyDescent="0.25">
      <c r="A19" s="12"/>
      <c r="B19" s="16"/>
      <c r="C19" s="22"/>
      <c r="D19" s="23"/>
      <c r="E19" s="17"/>
    </row>
    <row r="20" spans="1:5" ht="16.5" x14ac:dyDescent="0.35">
      <c r="A20" s="24" t="s">
        <v>18</v>
      </c>
      <c r="B20" s="46">
        <f>SUM(B21:B29)</f>
        <v>295503.53019999998</v>
      </c>
      <c r="C20" s="46"/>
      <c r="D20" s="46">
        <f>SUM(D21:D29)</f>
        <v>295503.53019999998</v>
      </c>
      <c r="E20" s="48">
        <f>SUM(E21:E29)</f>
        <v>7.2304971076427247</v>
      </c>
    </row>
    <row r="21" spans="1:5" x14ac:dyDescent="0.25">
      <c r="A21" s="12" t="s">
        <v>20</v>
      </c>
      <c r="B21" s="25">
        <v>115494.06898</v>
      </c>
      <c r="C21" s="25"/>
      <c r="D21" s="25">
        <v>115494.06898</v>
      </c>
      <c r="E21" s="26">
        <v>2.8259545026233299</v>
      </c>
    </row>
    <row r="22" spans="1:5" x14ac:dyDescent="0.25">
      <c r="A22" s="12" t="s">
        <v>23</v>
      </c>
      <c r="B22" s="25">
        <v>113097.7</v>
      </c>
      <c r="C22" s="25"/>
      <c r="D22" s="25">
        <v>113097.7</v>
      </c>
      <c r="E22" s="26">
        <v>2.76731919979968</v>
      </c>
    </row>
    <row r="23" spans="1:5" x14ac:dyDescent="0.25">
      <c r="A23" s="12" t="s">
        <v>33</v>
      </c>
      <c r="B23" s="25">
        <v>19245.798019999998</v>
      </c>
      <c r="C23" s="25"/>
      <c r="D23" s="25">
        <v>19245.798019999998</v>
      </c>
      <c r="E23" s="26">
        <v>0.470913788487411</v>
      </c>
    </row>
    <row r="24" spans="1:5" x14ac:dyDescent="0.25">
      <c r="A24" s="12" t="s">
        <v>16</v>
      </c>
      <c r="B24" s="25">
        <v>14140.267</v>
      </c>
      <c r="C24" s="25"/>
      <c r="D24" s="25">
        <v>14140.267</v>
      </c>
      <c r="E24" s="26">
        <v>0.345989638687558</v>
      </c>
    </row>
    <row r="25" spans="1:5" x14ac:dyDescent="0.25">
      <c r="A25" s="12" t="s">
        <v>22</v>
      </c>
      <c r="B25" s="25">
        <v>14013.726000000001</v>
      </c>
      <c r="C25" s="25"/>
      <c r="D25" s="25">
        <v>14013.726000000001</v>
      </c>
      <c r="E25" s="26">
        <v>0.34289338351294496</v>
      </c>
    </row>
    <row r="26" spans="1:5" x14ac:dyDescent="0.25">
      <c r="A26" s="12" t="s">
        <v>24</v>
      </c>
      <c r="B26" s="25">
        <v>9568.4202000000005</v>
      </c>
      <c r="C26" s="25"/>
      <c r="D26" s="25">
        <v>9568.4202000000005</v>
      </c>
      <c r="E26" s="26">
        <v>0.234123885200239</v>
      </c>
    </row>
    <row r="27" spans="1:5" x14ac:dyDescent="0.25">
      <c r="A27" s="12" t="s">
        <v>32</v>
      </c>
      <c r="B27" s="25">
        <v>6440.7</v>
      </c>
      <c r="C27" s="25"/>
      <c r="D27" s="25">
        <v>6440.7</v>
      </c>
      <c r="E27" s="26">
        <v>0.15759359182503102</v>
      </c>
    </row>
    <row r="28" spans="1:5" x14ac:dyDescent="0.25">
      <c r="A28" s="12" t="s">
        <v>21</v>
      </c>
      <c r="B28" s="25">
        <v>2488.5</v>
      </c>
      <c r="C28" s="25"/>
      <c r="D28" s="25">
        <v>2488.5</v>
      </c>
      <c r="E28" s="26">
        <v>6.0889601014888099E-2</v>
      </c>
    </row>
    <row r="29" spans="1:5" x14ac:dyDescent="0.25">
      <c r="A29" s="12" t="s">
        <v>31</v>
      </c>
      <c r="B29" s="25">
        <v>1014.35</v>
      </c>
      <c r="C29" s="25"/>
      <c r="D29" s="25">
        <v>1014.35</v>
      </c>
      <c r="E29" s="26">
        <v>2.48195164916423E-2</v>
      </c>
    </row>
    <row r="30" spans="1:5" x14ac:dyDescent="0.25">
      <c r="A30" s="12"/>
      <c r="B30" s="23"/>
      <c r="C30" s="23"/>
      <c r="D30" s="23"/>
      <c r="E30" s="27"/>
    </row>
    <row r="31" spans="1:5" ht="16.5" x14ac:dyDescent="0.35">
      <c r="A31" s="28" t="s">
        <v>26</v>
      </c>
      <c r="B31" s="21"/>
      <c r="C31" s="49">
        <f>SUM(C32:C33)</f>
        <v>168488.43288000001</v>
      </c>
      <c r="D31" s="49">
        <f>SUM(D32:D33)</f>
        <v>551294.15237999998</v>
      </c>
      <c r="E31" s="50">
        <f>SUM(E32:E33)</f>
        <v>13.489283094337601</v>
      </c>
    </row>
    <row r="32" spans="1:5" x14ac:dyDescent="0.25">
      <c r="A32" s="12" t="s">
        <v>27</v>
      </c>
      <c r="B32" s="16"/>
      <c r="C32" s="29">
        <v>118627.09417</v>
      </c>
      <c r="D32" s="25">
        <v>388147.85212</v>
      </c>
      <c r="E32" s="14">
        <v>9.4973549730249509</v>
      </c>
    </row>
    <row r="33" spans="1:5" x14ac:dyDescent="0.25">
      <c r="A33" s="12" t="s">
        <v>28</v>
      </c>
      <c r="B33" s="16"/>
      <c r="C33" s="29">
        <v>49861.338710000004</v>
      </c>
      <c r="D33" s="25">
        <v>163146.30025999999</v>
      </c>
      <c r="E33" s="14">
        <v>3.9919281213126503</v>
      </c>
    </row>
    <row r="34" spans="1:5" x14ac:dyDescent="0.25">
      <c r="A34" s="30"/>
      <c r="B34" s="23"/>
      <c r="C34" s="23"/>
      <c r="D34" s="23"/>
      <c r="E34" s="27"/>
    </row>
    <row r="35" spans="1:5" x14ac:dyDescent="0.25">
      <c r="A35" s="12"/>
      <c r="B35" s="31"/>
      <c r="C35" s="32"/>
      <c r="D35" s="33"/>
      <c r="E35" s="34"/>
    </row>
    <row r="36" spans="1:5" x14ac:dyDescent="0.25">
      <c r="A36" s="35" t="s">
        <v>3</v>
      </c>
      <c r="B36" s="36">
        <f>+B13+B7</f>
        <v>3517807.4721899987</v>
      </c>
      <c r="C36" s="37">
        <f>+C13+C7</f>
        <v>173929.79345</v>
      </c>
      <c r="D36" s="37">
        <f>+D13+D7</f>
        <v>4086905.7563499985</v>
      </c>
      <c r="E36" s="38">
        <f>+E13+E7</f>
        <v>99.999999999999943</v>
      </c>
    </row>
    <row r="37" spans="1:5" x14ac:dyDescent="0.25">
      <c r="A37" s="39" t="s">
        <v>29</v>
      </c>
      <c r="B37" s="40">
        <v>3.2719999999999998</v>
      </c>
      <c r="C37" s="41"/>
      <c r="D37" s="41"/>
      <c r="E37" s="42"/>
    </row>
    <row r="39" spans="1:5" x14ac:dyDescent="0.25">
      <c r="A39" t="s">
        <v>30</v>
      </c>
      <c r="B39" s="55">
        <f>+B36/D36</f>
        <v>0.86075081783430707</v>
      </c>
      <c r="C39" s="55">
        <f>(1-B39)</f>
        <v>0.13924918216569293</v>
      </c>
    </row>
  </sheetData>
  <mergeCells count="5">
    <mergeCell ref="A1:E1"/>
    <mergeCell ref="A2:E2"/>
    <mergeCell ref="D4:E4"/>
    <mergeCell ref="D5:D6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9" sqref="E9"/>
    </sheetView>
  </sheetViews>
  <sheetFormatPr baseColWidth="10" defaultRowHeight="15" x14ac:dyDescent="0.25"/>
  <cols>
    <col min="1" max="1" width="39.42578125" customWidth="1"/>
    <col min="2" max="2" width="16.42578125" customWidth="1"/>
    <col min="3" max="3" width="16.140625" customWidth="1"/>
    <col min="4" max="4" width="12.28515625" customWidth="1"/>
    <col min="5" max="5" width="12.140625" customWidth="1"/>
  </cols>
  <sheetData>
    <row r="1" spans="1:5" ht="15.75" x14ac:dyDescent="0.25">
      <c r="A1" s="108" t="s">
        <v>52</v>
      </c>
      <c r="B1" s="108"/>
      <c r="C1" s="108"/>
      <c r="D1" s="108"/>
      <c r="E1" s="108"/>
    </row>
    <row r="2" spans="1:5" x14ac:dyDescent="0.25">
      <c r="A2" s="109" t="s">
        <v>0</v>
      </c>
      <c r="B2" s="109"/>
      <c r="C2" s="109"/>
      <c r="D2" s="109"/>
      <c r="E2" s="109"/>
    </row>
    <row r="3" spans="1:5" x14ac:dyDescent="0.25">
      <c r="A3" s="110"/>
      <c r="B3" s="110"/>
      <c r="C3" s="110"/>
      <c r="D3" s="110"/>
      <c r="E3" s="110"/>
    </row>
    <row r="4" spans="1:5" ht="32.25" customHeight="1" x14ac:dyDescent="0.25">
      <c r="A4" s="1"/>
      <c r="B4" s="2" t="s">
        <v>1</v>
      </c>
      <c r="C4" s="3" t="s">
        <v>2</v>
      </c>
      <c r="D4" s="111" t="s">
        <v>3</v>
      </c>
      <c r="E4" s="112"/>
    </row>
    <row r="5" spans="1:5" x14ac:dyDescent="0.25">
      <c r="A5" s="4" t="s">
        <v>4</v>
      </c>
      <c r="B5" s="5"/>
      <c r="C5" s="5"/>
      <c r="D5" s="113" t="s">
        <v>5</v>
      </c>
      <c r="E5" s="6"/>
    </row>
    <row r="6" spans="1:5" x14ac:dyDescent="0.25">
      <c r="A6" s="7"/>
      <c r="B6" s="8" t="s">
        <v>6</v>
      </c>
      <c r="C6" s="8" t="s">
        <v>7</v>
      </c>
      <c r="D6" s="114"/>
      <c r="E6" s="8" t="s">
        <v>8</v>
      </c>
    </row>
    <row r="7" spans="1:5" x14ac:dyDescent="0.25">
      <c r="A7" s="9" t="s">
        <v>9</v>
      </c>
      <c r="B7" s="10">
        <v>2574380.2566</v>
      </c>
      <c r="C7" s="10">
        <v>5386.1008900000006</v>
      </c>
      <c r="D7" s="10">
        <v>2592008.9648100003</v>
      </c>
      <c r="E7" s="11">
        <v>61.583057008816489</v>
      </c>
    </row>
    <row r="8" spans="1:5" x14ac:dyDescent="0.25">
      <c r="A8" s="12" t="s">
        <v>10</v>
      </c>
      <c r="B8" s="13">
        <v>2081830.2919999999</v>
      </c>
      <c r="C8" s="43">
        <v>0</v>
      </c>
      <c r="D8" s="13">
        <v>2081830.2919999999</v>
      </c>
      <c r="E8" s="14">
        <v>49.461836265736494</v>
      </c>
    </row>
    <row r="9" spans="1:5" x14ac:dyDescent="0.25">
      <c r="A9" s="12" t="s">
        <v>11</v>
      </c>
      <c r="B9" s="13">
        <v>321642.76</v>
      </c>
      <c r="C9" s="13">
        <v>5351.6816200000003</v>
      </c>
      <c r="D9" s="13">
        <v>339158.81394000002</v>
      </c>
      <c r="E9" s="14">
        <v>8.0580140406476808</v>
      </c>
    </row>
    <row r="10" spans="1:5" x14ac:dyDescent="0.25">
      <c r="A10" s="12" t="s">
        <v>12</v>
      </c>
      <c r="B10" s="13">
        <v>170906.2046</v>
      </c>
      <c r="C10" s="13">
        <v>34.419269999999997</v>
      </c>
      <c r="D10" s="13">
        <v>171018.85887</v>
      </c>
      <c r="E10" s="14">
        <v>4.0632067024323195</v>
      </c>
    </row>
    <row r="11" spans="1:5" x14ac:dyDescent="0.25">
      <c r="A11" s="12" t="s">
        <v>13</v>
      </c>
      <c r="B11" s="13">
        <v>1</v>
      </c>
      <c r="C11" s="43">
        <v>0</v>
      </c>
      <c r="D11" s="13">
        <v>1</v>
      </c>
      <c r="E11" s="104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14</v>
      </c>
      <c r="B13" s="10">
        <v>1038326.1927</v>
      </c>
      <c r="C13" s="10">
        <v>176788.43288000001</v>
      </c>
      <c r="D13" s="10">
        <v>1616954.73352</v>
      </c>
      <c r="E13" s="11">
        <v>38.416936687794866</v>
      </c>
    </row>
    <row r="14" spans="1:5" x14ac:dyDescent="0.25">
      <c r="A14" s="12"/>
      <c r="B14" s="16"/>
      <c r="C14" s="16"/>
      <c r="D14" s="16"/>
      <c r="E14" s="18"/>
    </row>
    <row r="15" spans="1:5" ht="19.5" customHeight="1" x14ac:dyDescent="0.35">
      <c r="A15" s="24" t="s">
        <v>15</v>
      </c>
      <c r="B15" s="46">
        <v>13005.07137</v>
      </c>
      <c r="C15" s="47"/>
      <c r="D15" s="46">
        <v>13005.07137</v>
      </c>
      <c r="E15" s="48">
        <v>0.30898518154867799</v>
      </c>
    </row>
    <row r="16" spans="1:5" x14ac:dyDescent="0.25">
      <c r="A16" s="12" t="s">
        <v>20</v>
      </c>
      <c r="B16" s="13">
        <v>13005.07137</v>
      </c>
      <c r="C16" s="13"/>
      <c r="D16" s="13">
        <v>13005.07137</v>
      </c>
      <c r="E16" s="14">
        <v>0.30898518154867799</v>
      </c>
    </row>
    <row r="17" spans="1:5" x14ac:dyDescent="0.25">
      <c r="A17" s="12"/>
      <c r="B17" s="16"/>
      <c r="C17" s="16"/>
      <c r="D17" s="16"/>
      <c r="E17" s="20"/>
    </row>
    <row r="18" spans="1:5" ht="16.5" x14ac:dyDescent="0.35">
      <c r="A18" s="19" t="s">
        <v>17</v>
      </c>
      <c r="B18" s="46">
        <v>740321</v>
      </c>
      <c r="C18" s="46"/>
      <c r="D18" s="46">
        <v>740321</v>
      </c>
      <c r="E18" s="48">
        <v>17.589151464854371</v>
      </c>
    </row>
    <row r="19" spans="1:5" x14ac:dyDescent="0.25">
      <c r="A19" s="12"/>
      <c r="B19" s="16"/>
      <c r="C19" s="22"/>
      <c r="D19" s="23"/>
      <c r="E19" s="17"/>
    </row>
    <row r="20" spans="1:5" ht="30.75" x14ac:dyDescent="0.35">
      <c r="A20" s="24" t="s">
        <v>18</v>
      </c>
      <c r="B20" s="46">
        <v>285000.12132999999</v>
      </c>
      <c r="C20" s="46"/>
      <c r="D20" s="46">
        <v>285000.12132999999</v>
      </c>
      <c r="E20" s="48">
        <v>6.7712672791387565</v>
      </c>
    </row>
    <row r="21" spans="1:5" x14ac:dyDescent="0.25">
      <c r="A21" s="12" t="s">
        <v>20</v>
      </c>
      <c r="B21" s="25">
        <v>115811.82784</v>
      </c>
      <c r="C21" s="25"/>
      <c r="D21" s="25">
        <v>115811.82784</v>
      </c>
      <c r="E21" s="26">
        <v>2.75155265454161</v>
      </c>
    </row>
    <row r="22" spans="1:5" x14ac:dyDescent="0.25">
      <c r="A22" s="12" t="s">
        <v>23</v>
      </c>
      <c r="B22" s="25">
        <v>102189.2</v>
      </c>
      <c r="C22" s="25"/>
      <c r="D22" s="25">
        <v>102189.2</v>
      </c>
      <c r="E22" s="26">
        <v>2.4278950584731898</v>
      </c>
    </row>
    <row r="23" spans="1:5" x14ac:dyDescent="0.25">
      <c r="A23" s="12" t="s">
        <v>33</v>
      </c>
      <c r="B23" s="25">
        <v>19300.047740000002</v>
      </c>
      <c r="C23" s="25"/>
      <c r="D23" s="25">
        <v>19300.047740000002</v>
      </c>
      <c r="E23" s="26">
        <v>0.45854640741137603</v>
      </c>
    </row>
    <row r="24" spans="1:5" x14ac:dyDescent="0.25">
      <c r="A24" s="12" t="s">
        <v>16</v>
      </c>
      <c r="B24" s="25">
        <v>14284.771000000001</v>
      </c>
      <c r="C24" s="25"/>
      <c r="D24" s="25">
        <v>14284.771000000001</v>
      </c>
      <c r="E24" s="26">
        <v>0.33938933783923497</v>
      </c>
    </row>
    <row r="25" spans="1:5" x14ac:dyDescent="0.25">
      <c r="A25" s="12" t="s">
        <v>22</v>
      </c>
      <c r="B25" s="25">
        <v>14032.143700000001</v>
      </c>
      <c r="C25" s="25"/>
      <c r="D25" s="25">
        <v>14032.143700000001</v>
      </c>
      <c r="E25" s="26">
        <v>0.33338721067408</v>
      </c>
    </row>
    <row r="26" spans="1:5" x14ac:dyDescent="0.25">
      <c r="A26" s="12" t="s">
        <v>24</v>
      </c>
      <c r="B26" s="25">
        <v>9556.6898000000001</v>
      </c>
      <c r="C26" s="25"/>
      <c r="D26" s="25">
        <v>9556.6898000000001</v>
      </c>
      <c r="E26" s="26">
        <v>0.22705569610860202</v>
      </c>
    </row>
    <row r="27" spans="1:5" x14ac:dyDescent="0.25">
      <c r="A27" s="12" t="s">
        <v>32</v>
      </c>
      <c r="B27" s="25">
        <v>6440.79</v>
      </c>
      <c r="C27" s="25"/>
      <c r="D27" s="25">
        <v>6440.79</v>
      </c>
      <c r="E27" s="26">
        <v>0.15302558600775398</v>
      </c>
    </row>
    <row r="28" spans="1:5" x14ac:dyDescent="0.25">
      <c r="A28" s="12" t="s">
        <v>21</v>
      </c>
      <c r="B28" s="25">
        <v>2369.1812500000001</v>
      </c>
      <c r="C28" s="25"/>
      <c r="D28" s="25">
        <v>2369.1812500000001</v>
      </c>
      <c r="E28" s="26">
        <v>5.6288956655912104E-2</v>
      </c>
    </row>
    <row r="29" spans="1:5" x14ac:dyDescent="0.25">
      <c r="A29" s="12" t="s">
        <v>31</v>
      </c>
      <c r="B29" s="25">
        <v>1015.47</v>
      </c>
      <c r="C29" s="25"/>
      <c r="D29" s="25">
        <v>1015.47</v>
      </c>
      <c r="E29" s="26">
        <v>2.4126371426997899E-2</v>
      </c>
    </row>
    <row r="30" spans="1:5" x14ac:dyDescent="0.25">
      <c r="A30" s="12"/>
      <c r="B30" s="23"/>
      <c r="C30" s="23"/>
      <c r="D30" s="23"/>
      <c r="E30" s="27"/>
    </row>
    <row r="31" spans="1:5" ht="16.5" x14ac:dyDescent="0.35">
      <c r="A31" s="28" t="s">
        <v>26</v>
      </c>
      <c r="B31" s="21"/>
      <c r="C31" s="49">
        <v>176788.43288000001</v>
      </c>
      <c r="D31" s="49">
        <v>578628.54081999999</v>
      </c>
      <c r="E31" s="50">
        <v>13.747532762253059</v>
      </c>
    </row>
    <row r="32" spans="1:5" x14ac:dyDescent="0.25">
      <c r="A32" s="12" t="s">
        <v>27</v>
      </c>
      <c r="B32" s="16"/>
      <c r="C32" s="29">
        <v>126927.09417</v>
      </c>
      <c r="D32" s="25">
        <v>415432.37922</v>
      </c>
      <c r="E32" s="14">
        <v>9.8701841352902093</v>
      </c>
    </row>
    <row r="33" spans="1:5" x14ac:dyDescent="0.25">
      <c r="A33" s="12" t="s">
        <v>28</v>
      </c>
      <c r="B33" s="16"/>
      <c r="C33" s="29">
        <v>49861.338710000004</v>
      </c>
      <c r="D33" s="25">
        <v>163196.16159999999</v>
      </c>
      <c r="E33" s="14">
        <v>3.8773486269628501</v>
      </c>
    </row>
    <row r="34" spans="1:5" x14ac:dyDescent="0.25">
      <c r="A34" s="30"/>
      <c r="B34" s="23"/>
      <c r="C34" s="23"/>
      <c r="D34" s="23"/>
      <c r="E34" s="27"/>
    </row>
    <row r="35" spans="1:5" x14ac:dyDescent="0.25">
      <c r="A35" s="12"/>
      <c r="B35" s="31"/>
      <c r="C35" s="32"/>
      <c r="D35" s="33"/>
      <c r="E35" s="34"/>
    </row>
    <row r="36" spans="1:5" x14ac:dyDescent="0.25">
      <c r="A36" s="35" t="s">
        <v>3</v>
      </c>
      <c r="B36" s="36">
        <v>3612706.4493</v>
      </c>
      <c r="C36" s="37">
        <v>182174.53377000001</v>
      </c>
      <c r="D36" s="37">
        <v>4208963.69833</v>
      </c>
      <c r="E36" s="105">
        <v>99.999993696611355</v>
      </c>
    </row>
    <row r="37" spans="1:5" x14ac:dyDescent="0.25">
      <c r="A37" s="106" t="s">
        <v>29</v>
      </c>
      <c r="B37" s="107" t="s">
        <v>53</v>
      </c>
      <c r="C37" s="41"/>
      <c r="D37" s="41"/>
      <c r="E37" s="42"/>
    </row>
    <row r="39" spans="1:5" x14ac:dyDescent="0.25">
      <c r="A39" t="s">
        <v>30</v>
      </c>
      <c r="B39" s="55">
        <v>0.85833632890048961</v>
      </c>
      <c r="C39" s="55">
        <v>0.14166367109951039</v>
      </c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9" workbookViewId="0">
      <selection activeCell="G28" sqref="G28"/>
    </sheetView>
  </sheetViews>
  <sheetFormatPr baseColWidth="10" defaultRowHeight="15" x14ac:dyDescent="0.25"/>
  <cols>
    <col min="1" max="1" width="39.42578125" customWidth="1"/>
    <col min="2" max="2" width="15.42578125" customWidth="1"/>
    <col min="3" max="3" width="16" customWidth="1"/>
  </cols>
  <sheetData>
    <row r="1" spans="1:5" ht="15.75" x14ac:dyDescent="0.25">
      <c r="A1" s="108" t="s">
        <v>59</v>
      </c>
      <c r="B1" s="108"/>
      <c r="C1" s="108"/>
      <c r="D1" s="108"/>
      <c r="E1" s="108"/>
    </row>
    <row r="2" spans="1:5" x14ac:dyDescent="0.25">
      <c r="A2" s="109" t="s">
        <v>0</v>
      </c>
      <c r="B2" s="109"/>
      <c r="C2" s="109"/>
      <c r="D2" s="109"/>
      <c r="E2" s="109"/>
    </row>
    <row r="3" spans="1:5" x14ac:dyDescent="0.25">
      <c r="A3" s="110"/>
      <c r="B3" s="110"/>
      <c r="C3" s="110"/>
      <c r="D3" s="110"/>
      <c r="E3" s="110"/>
    </row>
    <row r="4" spans="1:5" ht="45" x14ac:dyDescent="0.25">
      <c r="A4" s="1"/>
      <c r="B4" s="2" t="s">
        <v>1</v>
      </c>
      <c r="C4" s="3" t="s">
        <v>2</v>
      </c>
      <c r="D4" s="111" t="s">
        <v>3</v>
      </c>
      <c r="E4" s="112"/>
    </row>
    <row r="5" spans="1:5" x14ac:dyDescent="0.25">
      <c r="A5" s="4" t="s">
        <v>4</v>
      </c>
      <c r="B5" s="5"/>
      <c r="C5" s="5"/>
      <c r="D5" s="113" t="s">
        <v>5</v>
      </c>
      <c r="E5" s="6"/>
    </row>
    <row r="6" spans="1:5" x14ac:dyDescent="0.25">
      <c r="A6" s="7"/>
      <c r="B6" s="8" t="s">
        <v>6</v>
      </c>
      <c r="C6" s="8" t="s">
        <v>7</v>
      </c>
      <c r="D6" s="114"/>
      <c r="E6" s="8" t="s">
        <v>8</v>
      </c>
    </row>
    <row r="7" spans="1:5" x14ac:dyDescent="0.25">
      <c r="A7" s="9" t="s">
        <v>9</v>
      </c>
      <c r="B7" s="10">
        <f>SUM(B8:B11)</f>
        <v>2630306.8309599999</v>
      </c>
      <c r="C7" s="10">
        <f>SUM(C8:C11)</f>
        <v>8938.6429900000003</v>
      </c>
      <c r="D7" s="10">
        <f>SUM(D8:D11)</f>
        <v>2659768.5982599999</v>
      </c>
      <c r="E7" s="11">
        <f>SUM(E8:E11)</f>
        <v>62.191499231444347</v>
      </c>
    </row>
    <row r="8" spans="1:5" x14ac:dyDescent="0.25">
      <c r="A8" s="12" t="s">
        <v>10</v>
      </c>
      <c r="B8" s="13">
        <v>2141747.483</v>
      </c>
      <c r="C8" s="13"/>
      <c r="D8" s="13">
        <v>2141747.483</v>
      </c>
      <c r="E8" s="14">
        <v>50.078994506918498</v>
      </c>
    </row>
    <row r="9" spans="1:5" x14ac:dyDescent="0.25">
      <c r="A9" s="12" t="s">
        <v>11</v>
      </c>
      <c r="B9" s="13">
        <v>321642.76</v>
      </c>
      <c r="C9" s="13">
        <v>5351.6816200000003</v>
      </c>
      <c r="D9" s="13">
        <v>339281.90262000001</v>
      </c>
      <c r="E9" s="14">
        <v>7.933193185689789</v>
      </c>
    </row>
    <row r="10" spans="1:5" x14ac:dyDescent="0.25">
      <c r="A10" s="12" t="s">
        <v>12</v>
      </c>
      <c r="B10" s="13">
        <v>166915.58796</v>
      </c>
      <c r="C10" s="13">
        <v>3586.96137</v>
      </c>
      <c r="D10" s="13">
        <v>178738.21264000001</v>
      </c>
      <c r="E10" s="14">
        <v>4.1793115388360595</v>
      </c>
    </row>
    <row r="11" spans="1:5" x14ac:dyDescent="0.25">
      <c r="A11" s="12" t="s">
        <v>13</v>
      </c>
      <c r="B11" s="13">
        <v>1</v>
      </c>
      <c r="C11" s="13"/>
      <c r="D11" s="13">
        <v>1</v>
      </c>
      <c r="E11" s="15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14</v>
      </c>
      <c r="B13" s="10">
        <f>+B15+B18+B20+B31</f>
        <v>1029331.91648</v>
      </c>
      <c r="C13" s="10">
        <f>+C15+C18+C20+C31</f>
        <v>178288.43288000001</v>
      </c>
      <c r="D13" s="10">
        <f>+D15+D18+D20+D31</f>
        <v>1616970.5912500001</v>
      </c>
      <c r="E13" s="11">
        <f>+E15+E18+E20+E31</f>
        <v>37.808500768555575</v>
      </c>
    </row>
    <row r="14" spans="1:5" x14ac:dyDescent="0.25">
      <c r="A14" s="12"/>
      <c r="B14" s="16"/>
      <c r="C14" s="16"/>
      <c r="D14" s="16"/>
      <c r="E14" s="18"/>
    </row>
    <row r="15" spans="1:5" ht="59.25" x14ac:dyDescent="0.35">
      <c r="A15" s="24" t="s">
        <v>15</v>
      </c>
      <c r="B15" s="46">
        <f>+B16</f>
        <v>13001.268770000001</v>
      </c>
      <c r="C15" s="47"/>
      <c r="D15" s="46">
        <f>+D16</f>
        <v>13001.268770000001</v>
      </c>
      <c r="E15" s="48">
        <f>+E16</f>
        <v>0.30399964164020105</v>
      </c>
    </row>
    <row r="16" spans="1:5" x14ac:dyDescent="0.25">
      <c r="A16" s="12" t="s">
        <v>20</v>
      </c>
      <c r="B16" s="13">
        <v>13001.268770000001</v>
      </c>
      <c r="C16" s="13"/>
      <c r="D16" s="13">
        <v>13001.268770000001</v>
      </c>
      <c r="E16" s="14">
        <v>0.30399964164020105</v>
      </c>
    </row>
    <row r="17" spans="1:5" x14ac:dyDescent="0.25">
      <c r="A17" s="12"/>
      <c r="B17" s="16"/>
      <c r="C17" s="16"/>
      <c r="D17" s="16"/>
      <c r="E17" s="20"/>
    </row>
    <row r="18" spans="1:5" ht="16.5" x14ac:dyDescent="0.35">
      <c r="A18" s="19" t="s">
        <v>17</v>
      </c>
      <c r="B18" s="46">
        <v>747083.17044000002</v>
      </c>
      <c r="C18" s="46"/>
      <c r="D18" s="46">
        <v>747083.17044000002</v>
      </c>
      <c r="E18" s="48">
        <v>17.4685271189255</v>
      </c>
    </row>
    <row r="19" spans="1:5" x14ac:dyDescent="0.25">
      <c r="A19" s="12"/>
      <c r="B19" s="16"/>
      <c r="C19" s="22"/>
      <c r="D19" s="23"/>
      <c r="E19" s="17"/>
    </row>
    <row r="20" spans="1:5" ht="30.75" x14ac:dyDescent="0.35">
      <c r="A20" s="24" t="s">
        <v>18</v>
      </c>
      <c r="B20" s="46">
        <f>SUM(B21:B29)</f>
        <v>269247.47727000003</v>
      </c>
      <c r="C20" s="46"/>
      <c r="D20" s="46">
        <f>SUM(D21:D29)</f>
        <v>269247.47727000003</v>
      </c>
      <c r="E20" s="48">
        <f>SUM(E21:E29)</f>
        <v>6.2956268384726304</v>
      </c>
    </row>
    <row r="21" spans="1:5" x14ac:dyDescent="0.25">
      <c r="A21" s="12" t="s">
        <v>20</v>
      </c>
      <c r="B21" s="25">
        <v>116311.71759</v>
      </c>
      <c r="C21" s="25"/>
      <c r="D21" s="25">
        <v>116311.71759</v>
      </c>
      <c r="E21" s="26">
        <v>2.7196361440896699</v>
      </c>
    </row>
    <row r="22" spans="1:5" x14ac:dyDescent="0.25">
      <c r="A22" s="12" t="s">
        <v>23</v>
      </c>
      <c r="B22" s="25">
        <v>86165.46</v>
      </c>
      <c r="C22" s="25"/>
      <c r="D22" s="25">
        <v>86165.46</v>
      </c>
      <c r="E22" s="26">
        <v>2.0147471316188303</v>
      </c>
    </row>
    <row r="23" spans="1:5" x14ac:dyDescent="0.25">
      <c r="A23" s="12" t="s">
        <v>33</v>
      </c>
      <c r="B23" s="25">
        <v>19368.733130000001</v>
      </c>
      <c r="C23" s="25"/>
      <c r="D23" s="25">
        <v>19368.733130000001</v>
      </c>
      <c r="E23" s="26">
        <v>0.45288564021776501</v>
      </c>
    </row>
    <row r="24" spans="1:5" x14ac:dyDescent="0.25">
      <c r="A24" s="12" t="s">
        <v>16</v>
      </c>
      <c r="B24" s="25">
        <v>14330.932000000001</v>
      </c>
      <c r="C24" s="25"/>
      <c r="D24" s="25">
        <v>14330.932000000001</v>
      </c>
      <c r="E24" s="26">
        <v>0.335090233841084</v>
      </c>
    </row>
    <row r="25" spans="1:5" x14ac:dyDescent="0.25">
      <c r="A25" s="12" t="s">
        <v>22</v>
      </c>
      <c r="B25" s="25">
        <v>14063.418</v>
      </c>
      <c r="C25" s="25"/>
      <c r="D25" s="25">
        <v>14063.418</v>
      </c>
      <c r="E25" s="26">
        <v>0.32883513969816497</v>
      </c>
    </row>
    <row r="26" spans="1:5" x14ac:dyDescent="0.25">
      <c r="A26" s="12" t="s">
        <v>24</v>
      </c>
      <c r="B26" s="25">
        <v>9170.8965499999995</v>
      </c>
      <c r="C26" s="25"/>
      <c r="D26" s="25">
        <v>9170.8965499999995</v>
      </c>
      <c r="E26" s="26">
        <v>0.21443670721987199</v>
      </c>
    </row>
    <row r="27" spans="1:5" x14ac:dyDescent="0.25">
      <c r="A27" s="12" t="s">
        <v>32</v>
      </c>
      <c r="B27" s="25">
        <v>6444.21</v>
      </c>
      <c r="C27" s="25"/>
      <c r="D27" s="25">
        <v>6444.21</v>
      </c>
      <c r="E27" s="26">
        <v>0.15068048859774502</v>
      </c>
    </row>
    <row r="28" spans="1:5" x14ac:dyDescent="0.25">
      <c r="A28" s="12" t="s">
        <v>21</v>
      </c>
      <c r="B28" s="25">
        <v>2375.5700000000002</v>
      </c>
      <c r="C28" s="25"/>
      <c r="D28" s="25">
        <v>2375.5700000000002</v>
      </c>
      <c r="E28" s="26">
        <v>5.5546304092843599E-2</v>
      </c>
    </row>
    <row r="29" spans="1:5" x14ac:dyDescent="0.25">
      <c r="A29" s="12" t="s">
        <v>31</v>
      </c>
      <c r="B29" s="25">
        <v>1016.54</v>
      </c>
      <c r="C29" s="25"/>
      <c r="D29" s="25">
        <v>1016.54</v>
      </c>
      <c r="E29" s="26">
        <v>2.37690490966544E-2</v>
      </c>
    </row>
    <row r="30" spans="1:5" x14ac:dyDescent="0.25">
      <c r="A30" s="12"/>
      <c r="B30" s="23"/>
      <c r="C30" s="23"/>
      <c r="D30" s="23"/>
      <c r="E30" s="27"/>
    </row>
    <row r="31" spans="1:5" ht="16.5" x14ac:dyDescent="0.35">
      <c r="A31" s="28" t="s">
        <v>26</v>
      </c>
      <c r="B31" s="21"/>
      <c r="C31" s="49">
        <f>+C32+C33</f>
        <v>178288.43288000001</v>
      </c>
      <c r="D31" s="49">
        <f>+D32+D33</f>
        <v>587638.67476999993</v>
      </c>
      <c r="E31" s="50">
        <f>+E32+E33</f>
        <v>13.740347169517239</v>
      </c>
    </row>
    <row r="32" spans="1:5" x14ac:dyDescent="0.25">
      <c r="A32" s="12" t="s">
        <v>27</v>
      </c>
      <c r="B32" s="16"/>
      <c r="C32" s="29">
        <v>128427.09417</v>
      </c>
      <c r="D32" s="25">
        <v>423295.70237999997</v>
      </c>
      <c r="E32" s="14">
        <v>9.8976295396866103</v>
      </c>
    </row>
    <row r="33" spans="1:5" x14ac:dyDescent="0.25">
      <c r="A33" s="12" t="s">
        <v>28</v>
      </c>
      <c r="B33" s="16"/>
      <c r="C33" s="29">
        <v>49861.338710000004</v>
      </c>
      <c r="D33" s="25">
        <v>164342.97239000001</v>
      </c>
      <c r="E33" s="14">
        <v>3.8427176298306298</v>
      </c>
    </row>
    <row r="34" spans="1:5" x14ac:dyDescent="0.25">
      <c r="A34" s="30"/>
      <c r="B34" s="23"/>
      <c r="C34" s="23"/>
      <c r="D34" s="23"/>
      <c r="E34" s="27"/>
    </row>
    <row r="35" spans="1:5" x14ac:dyDescent="0.25">
      <c r="A35" s="12"/>
      <c r="B35" s="31"/>
      <c r="C35" s="32"/>
      <c r="D35" s="33"/>
      <c r="E35" s="34"/>
    </row>
    <row r="36" spans="1:5" x14ac:dyDescent="0.25">
      <c r="A36" s="35" t="s">
        <v>3</v>
      </c>
      <c r="B36" s="36">
        <f>+B7+B13</f>
        <v>3659638.7474400001</v>
      </c>
      <c r="C36" s="37">
        <f>+C7+C13</f>
        <v>187227.07587</v>
      </c>
      <c r="D36" s="37">
        <f>+D13+D7</f>
        <v>4276739.1895099999</v>
      </c>
      <c r="E36" s="38">
        <f>+E13+E7</f>
        <v>99.999999999999915</v>
      </c>
    </row>
    <row r="37" spans="1:5" x14ac:dyDescent="0.25">
      <c r="A37" s="39" t="s">
        <v>29</v>
      </c>
      <c r="B37" s="40">
        <v>3.2959999999999998</v>
      </c>
      <c r="C37" s="41"/>
      <c r="D37" s="41"/>
      <c r="E37" s="42"/>
    </row>
    <row r="39" spans="1:5" x14ac:dyDescent="0.25">
      <c r="A39" t="s">
        <v>30</v>
      </c>
      <c r="B39" s="55">
        <f>+B36/D36</f>
        <v>0.85570772153148222</v>
      </c>
      <c r="C39" s="55">
        <f>(1-B39)</f>
        <v>0.14429227846851778</v>
      </c>
      <c r="D39" s="59"/>
      <c r="E39" s="59"/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I10" sqref="I10"/>
    </sheetView>
  </sheetViews>
  <sheetFormatPr baseColWidth="10" defaultRowHeight="15" x14ac:dyDescent="0.25"/>
  <cols>
    <col min="1" max="1" width="36.140625" customWidth="1"/>
    <col min="2" max="2" width="18.140625" customWidth="1"/>
    <col min="3" max="3" width="16" customWidth="1"/>
  </cols>
  <sheetData>
    <row r="1" spans="1:5" ht="15.75" x14ac:dyDescent="0.25">
      <c r="A1" s="108" t="s">
        <v>58</v>
      </c>
      <c r="B1" s="108"/>
      <c r="C1" s="108"/>
      <c r="D1" s="108"/>
      <c r="E1" s="108"/>
    </row>
    <row r="2" spans="1:5" x14ac:dyDescent="0.25">
      <c r="A2" s="109" t="s">
        <v>0</v>
      </c>
      <c r="B2" s="109"/>
      <c r="C2" s="109"/>
      <c r="D2" s="109"/>
      <c r="E2" s="109"/>
    </row>
    <row r="3" spans="1:5" x14ac:dyDescent="0.25">
      <c r="A3" s="110"/>
      <c r="B3" s="110"/>
      <c r="C3" s="110"/>
      <c r="D3" s="110"/>
      <c r="E3" s="110"/>
    </row>
    <row r="4" spans="1:5" ht="45" x14ac:dyDescent="0.25">
      <c r="A4" s="1"/>
      <c r="B4" s="2" t="s">
        <v>1</v>
      </c>
      <c r="C4" s="3" t="s">
        <v>2</v>
      </c>
      <c r="D4" s="111" t="s">
        <v>3</v>
      </c>
      <c r="E4" s="112"/>
    </row>
    <row r="5" spans="1:5" x14ac:dyDescent="0.25">
      <c r="A5" s="4" t="s">
        <v>4</v>
      </c>
      <c r="B5" s="5"/>
      <c r="C5" s="5"/>
      <c r="D5" s="113" t="s">
        <v>5</v>
      </c>
      <c r="E5" s="6"/>
    </row>
    <row r="6" spans="1:5" x14ac:dyDescent="0.25">
      <c r="A6" s="7"/>
      <c r="B6" s="8" t="s">
        <v>6</v>
      </c>
      <c r="C6" s="8" t="s">
        <v>7</v>
      </c>
      <c r="D6" s="114"/>
      <c r="E6" s="8" t="s">
        <v>8</v>
      </c>
    </row>
    <row r="7" spans="1:5" x14ac:dyDescent="0.25">
      <c r="A7" s="9" t="s">
        <v>9</v>
      </c>
      <c r="B7" s="10">
        <f>SUM(B8:B11)</f>
        <v>2637158.2813999997</v>
      </c>
      <c r="C7" s="10">
        <f>SUM(C8:C11)</f>
        <v>5533.8920500000004</v>
      </c>
      <c r="D7" s="10">
        <f>SUM(D8:D11)</f>
        <v>2655420.1251699994</v>
      </c>
      <c r="E7" s="11">
        <f>SUM(E8:E11)</f>
        <v>61.967193973626166</v>
      </c>
    </row>
    <row r="8" spans="1:5" x14ac:dyDescent="0.25">
      <c r="A8" s="12" t="s">
        <v>10</v>
      </c>
      <c r="B8" s="13">
        <v>2172724.1469999999</v>
      </c>
      <c r="C8" s="13"/>
      <c r="D8" s="13">
        <v>2172724.1469999999</v>
      </c>
      <c r="E8" s="14">
        <v>50.702963382366598</v>
      </c>
    </row>
    <row r="9" spans="1:5" x14ac:dyDescent="0.25">
      <c r="A9" s="12" t="s">
        <v>11</v>
      </c>
      <c r="B9" s="13">
        <v>322510.76</v>
      </c>
      <c r="C9" s="13">
        <v>5351.6816200000003</v>
      </c>
      <c r="D9" s="13">
        <v>340171.30935</v>
      </c>
      <c r="E9" s="14">
        <v>7.9382803682278693</v>
      </c>
    </row>
    <row r="10" spans="1:5" x14ac:dyDescent="0.25">
      <c r="A10" s="12" t="s">
        <v>12</v>
      </c>
      <c r="B10" s="13">
        <v>141922.3744</v>
      </c>
      <c r="C10" s="13">
        <v>182.21043</v>
      </c>
      <c r="D10" s="13">
        <v>142523.66881999999</v>
      </c>
      <c r="E10" s="14">
        <v>3.3259502230317</v>
      </c>
    </row>
    <row r="11" spans="1:5" x14ac:dyDescent="0.25">
      <c r="A11" s="12" t="s">
        <v>13</v>
      </c>
      <c r="B11" s="13">
        <v>1</v>
      </c>
      <c r="C11" s="13"/>
      <c r="D11" s="13">
        <v>1</v>
      </c>
      <c r="E11" s="15">
        <v>0</v>
      </c>
    </row>
    <row r="12" spans="1:5" x14ac:dyDescent="0.25">
      <c r="A12" s="12"/>
      <c r="B12" s="16"/>
      <c r="C12" s="16"/>
      <c r="D12" s="16"/>
      <c r="E12" s="17"/>
    </row>
    <row r="13" spans="1:5" x14ac:dyDescent="0.25">
      <c r="A13" s="9" t="s">
        <v>14</v>
      </c>
      <c r="B13" s="10">
        <f>+B15+B18+B20+B31</f>
        <v>1030870.545529999</v>
      </c>
      <c r="C13" s="10">
        <f>+C15+C18+C20+C31</f>
        <v>181488.43288000001</v>
      </c>
      <c r="D13" s="10">
        <f>+D15+D18+D20+D31</f>
        <v>1629782.3740299991</v>
      </c>
      <c r="E13" s="11">
        <f>+E15+E18+E20+E31</f>
        <v>38.032806026373791</v>
      </c>
    </row>
    <row r="14" spans="1:5" x14ac:dyDescent="0.25">
      <c r="A14" s="12"/>
      <c r="B14" s="16"/>
      <c r="C14" s="16"/>
      <c r="D14" s="16"/>
      <c r="E14" s="18"/>
    </row>
    <row r="15" spans="1:5" ht="59.25" x14ac:dyDescent="0.35">
      <c r="A15" s="24" t="s">
        <v>15</v>
      </c>
      <c r="B15" s="46">
        <f>+B16</f>
        <v>13000.272629999999</v>
      </c>
      <c r="C15" s="47"/>
      <c r="D15" s="46">
        <f>+D16</f>
        <v>13000.272629999999</v>
      </c>
      <c r="E15" s="48">
        <f>+E16</f>
        <v>0.30337599369427598</v>
      </c>
    </row>
    <row r="16" spans="1:5" x14ac:dyDescent="0.25">
      <c r="A16" s="12" t="s">
        <v>20</v>
      </c>
      <c r="B16" s="13">
        <v>13000.272629999999</v>
      </c>
      <c r="C16" s="13"/>
      <c r="D16" s="13">
        <v>13000.272629999999</v>
      </c>
      <c r="E16" s="14">
        <v>0.30337599369427598</v>
      </c>
    </row>
    <row r="17" spans="1:5" x14ac:dyDescent="0.25">
      <c r="A17" s="12"/>
      <c r="B17" s="16"/>
      <c r="C17" s="16"/>
      <c r="D17" s="16"/>
      <c r="E17" s="20"/>
    </row>
    <row r="18" spans="1:5" ht="16.5" x14ac:dyDescent="0.35">
      <c r="A18" s="19" t="s">
        <v>17</v>
      </c>
      <c r="B18" s="46">
        <v>726089.40615999897</v>
      </c>
      <c r="C18" s="46"/>
      <c r="D18" s="46">
        <v>726089.40615999897</v>
      </c>
      <c r="E18" s="48">
        <v>16.944113510077699</v>
      </c>
    </row>
    <row r="19" spans="1:5" x14ac:dyDescent="0.25">
      <c r="A19" s="12"/>
      <c r="B19" s="16"/>
      <c r="C19" s="22"/>
      <c r="D19" s="23"/>
      <c r="E19" s="17"/>
    </row>
    <row r="20" spans="1:5" ht="30.75" x14ac:dyDescent="0.35">
      <c r="A20" s="24" t="s">
        <v>18</v>
      </c>
      <c r="B20" s="46">
        <f>SUM(B21:B29)</f>
        <v>291780.86673999997</v>
      </c>
      <c r="C20" s="46"/>
      <c r="D20" s="46">
        <f>SUM(D21:D29)</f>
        <v>291780.86673999997</v>
      </c>
      <c r="E20" s="48">
        <f>SUM(E21:E29)</f>
        <v>6.8090349262332808</v>
      </c>
    </row>
    <row r="21" spans="1:5" x14ac:dyDescent="0.25">
      <c r="A21" s="12" t="s">
        <v>20</v>
      </c>
      <c r="B21" s="25">
        <v>136390.39973</v>
      </c>
      <c r="C21" s="25"/>
      <c r="D21" s="25">
        <v>136390.39973</v>
      </c>
      <c r="E21" s="26">
        <v>3.1828234857908697</v>
      </c>
    </row>
    <row r="22" spans="1:5" x14ac:dyDescent="0.25">
      <c r="A22" s="12" t="s">
        <v>23</v>
      </c>
      <c r="B22" s="25">
        <v>75287.09</v>
      </c>
      <c r="C22" s="25"/>
      <c r="D22" s="25">
        <v>75287.09</v>
      </c>
      <c r="E22" s="26">
        <v>1.75690898115422</v>
      </c>
    </row>
    <row r="23" spans="1:5" x14ac:dyDescent="0.25">
      <c r="A23" s="12" t="s">
        <v>16</v>
      </c>
      <c r="B23" s="25">
        <v>19589.486000000001</v>
      </c>
      <c r="C23" s="25"/>
      <c r="D23" s="25">
        <v>19589.486000000001</v>
      </c>
      <c r="E23" s="26">
        <v>0.45714270387651901</v>
      </c>
    </row>
    <row r="24" spans="1:5" x14ac:dyDescent="0.25">
      <c r="A24" s="12" t="s">
        <v>33</v>
      </c>
      <c r="B24" s="25">
        <v>19471.943360000001</v>
      </c>
      <c r="C24" s="25"/>
      <c r="D24" s="25">
        <v>19471.943360000001</v>
      </c>
      <c r="E24" s="26">
        <v>0.45439971407727703</v>
      </c>
    </row>
    <row r="25" spans="1:5" x14ac:dyDescent="0.25">
      <c r="A25" s="12" t="s">
        <v>22</v>
      </c>
      <c r="B25" s="25">
        <v>19034.813549999999</v>
      </c>
      <c r="C25" s="25"/>
      <c r="D25" s="25">
        <v>19034.813549999999</v>
      </c>
      <c r="E25" s="26">
        <v>0.44419879796909401</v>
      </c>
    </row>
    <row r="26" spans="1:5" x14ac:dyDescent="0.25">
      <c r="A26" s="12" t="s">
        <v>32</v>
      </c>
      <c r="B26" s="25">
        <v>9466.86</v>
      </c>
      <c r="C26" s="25"/>
      <c r="D26" s="25">
        <v>9466.86</v>
      </c>
      <c r="E26" s="26">
        <v>0.22091983309926902</v>
      </c>
    </row>
    <row r="27" spans="1:5" x14ac:dyDescent="0.25">
      <c r="A27" s="12" t="s">
        <v>24</v>
      </c>
      <c r="B27" s="25">
        <v>9151.1116000000002</v>
      </c>
      <c r="C27" s="25"/>
      <c r="D27" s="25">
        <v>9151.1116000000002</v>
      </c>
      <c r="E27" s="26">
        <v>0.21355148880883201</v>
      </c>
    </row>
    <row r="28" spans="1:5" x14ac:dyDescent="0.25">
      <c r="A28" s="12" t="s">
        <v>21</v>
      </c>
      <c r="B28" s="25">
        <v>2372.8625000000002</v>
      </c>
      <c r="C28" s="25"/>
      <c r="D28" s="25">
        <v>2372.8625000000002</v>
      </c>
      <c r="E28" s="26">
        <v>5.5373417106359804E-2</v>
      </c>
    </row>
    <row r="29" spans="1:5" x14ac:dyDescent="0.25">
      <c r="A29" s="12" t="s">
        <v>31</v>
      </c>
      <c r="B29" s="25">
        <v>1016.3</v>
      </c>
      <c r="C29" s="25"/>
      <c r="D29" s="25">
        <v>1016.3</v>
      </c>
      <c r="E29" s="26">
        <v>2.3716504350839301E-2</v>
      </c>
    </row>
    <row r="30" spans="1:5" x14ac:dyDescent="0.25">
      <c r="A30" s="12"/>
      <c r="B30" s="23"/>
      <c r="C30" s="23"/>
      <c r="D30" s="23"/>
      <c r="E30" s="27"/>
    </row>
    <row r="31" spans="1:5" ht="16.5" x14ac:dyDescent="0.35">
      <c r="A31" s="28" t="s">
        <v>26</v>
      </c>
      <c r="B31" s="21"/>
      <c r="C31" s="49">
        <f>+C32+C33</f>
        <v>181488.43288000001</v>
      </c>
      <c r="D31" s="49">
        <f>+D32+D33</f>
        <v>598911.82850000006</v>
      </c>
      <c r="E31" s="50">
        <f>+E32+E33</f>
        <v>13.976281596368541</v>
      </c>
    </row>
    <row r="32" spans="1:5" x14ac:dyDescent="0.25">
      <c r="A32" s="12" t="s">
        <v>27</v>
      </c>
      <c r="B32" s="16"/>
      <c r="C32" s="29">
        <v>131627.09417</v>
      </c>
      <c r="D32" s="25">
        <v>434369.41076</v>
      </c>
      <c r="E32" s="14">
        <v>10.1364990850743</v>
      </c>
    </row>
    <row r="33" spans="1:5" x14ac:dyDescent="0.25">
      <c r="A33" s="12" t="s">
        <v>28</v>
      </c>
      <c r="B33" s="16"/>
      <c r="C33" s="29">
        <v>49861.338710000004</v>
      </c>
      <c r="D33" s="25">
        <v>164542.41774</v>
      </c>
      <c r="E33" s="14">
        <v>3.8397825112942403</v>
      </c>
    </row>
    <row r="34" spans="1:5" x14ac:dyDescent="0.25">
      <c r="A34" s="30"/>
      <c r="B34" s="23"/>
      <c r="C34" s="23"/>
      <c r="D34" s="23"/>
      <c r="E34" s="27"/>
    </row>
    <row r="35" spans="1:5" x14ac:dyDescent="0.25">
      <c r="A35" s="12"/>
      <c r="B35" s="31"/>
      <c r="C35" s="32"/>
      <c r="D35" s="33"/>
      <c r="E35" s="34"/>
    </row>
    <row r="36" spans="1:5" x14ac:dyDescent="0.25">
      <c r="A36" s="35" t="s">
        <v>3</v>
      </c>
      <c r="B36" s="36">
        <f>+B7+B13</f>
        <v>3668028.8269299986</v>
      </c>
      <c r="C36" s="37">
        <f>+C13+C7</f>
        <v>187022.32493</v>
      </c>
      <c r="D36" s="37">
        <f>+D13+D7</f>
        <v>4285202.4991999986</v>
      </c>
      <c r="E36" s="38">
        <f>+E13+E7</f>
        <v>99.999999999999957</v>
      </c>
    </row>
    <row r="37" spans="1:5" x14ac:dyDescent="0.25">
      <c r="A37" s="39" t="s">
        <v>29</v>
      </c>
      <c r="B37" s="40">
        <v>3.3</v>
      </c>
      <c r="C37" s="41"/>
      <c r="D37" s="41"/>
      <c r="E37" s="42"/>
    </row>
    <row r="39" spans="1:5" x14ac:dyDescent="0.25">
      <c r="A39" t="s">
        <v>30</v>
      </c>
      <c r="B39" s="55">
        <f>+B36/D36</f>
        <v>0.85597561086431273</v>
      </c>
      <c r="C39" s="55">
        <f>(1-B39)</f>
        <v>0.14402438913568727</v>
      </c>
    </row>
  </sheetData>
  <mergeCells count="5">
    <mergeCell ref="A1:E1"/>
    <mergeCell ref="A2:E2"/>
    <mergeCell ref="A3:E3"/>
    <mergeCell ref="D4:E4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Carrion</dc:creator>
  <cp:lastModifiedBy>Carlos Carrion Marotta</cp:lastModifiedBy>
  <dcterms:created xsi:type="dcterms:W3CDTF">2016-07-05T15:03:37Z</dcterms:created>
  <dcterms:modified xsi:type="dcterms:W3CDTF">2019-01-28T21:27:36Z</dcterms:modified>
</cp:coreProperties>
</file>