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carrion\OneDrive - SBS\CCARRION\Documentos-SBS\FSD_CC\EE-FF\"/>
    </mc:Choice>
  </mc:AlternateContent>
  <xr:revisionPtr revIDLastSave="0" documentId="13_ncr:1_{F3BFC642-1862-4606-AD25-740E6AE39FC3}" xr6:coauthVersionLast="47" xr6:coauthVersionMax="47" xr10:uidLastSave="{00000000-0000-0000-0000-000000000000}"/>
  <bookViews>
    <workbookView xWindow="-120" yWindow="-120" windowWidth="29040" windowHeight="15840" activeTab="10" xr2:uid="{00000000-000D-0000-FFFF-FFFF00000000}"/>
  </bookViews>
  <sheets>
    <sheet name="Enero" sheetId="21" r:id="rId1"/>
    <sheet name="Febrero" sheetId="5" r:id="rId2"/>
    <sheet name="Marzo" sheetId="4" r:id="rId3"/>
    <sheet name="Abril" sheetId="3" r:id="rId4"/>
    <sheet name="Mayo" sheetId="22" r:id="rId5"/>
    <sheet name="Junio" sheetId="23" r:id="rId6"/>
    <sheet name="Julio" sheetId="24" r:id="rId7"/>
    <sheet name="Agosto" sheetId="25" r:id="rId8"/>
    <sheet name="Setiembre" sheetId="26" r:id="rId9"/>
    <sheet name="Octubre" sheetId="27" r:id="rId10"/>
    <sheet name="Noviembre" sheetId="28" r:id="rId1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8" i="21" l="1"/>
  <c r="E27" i="21"/>
  <c r="E19" i="21"/>
  <c r="D19" i="21"/>
  <c r="C19" i="21"/>
  <c r="B19" i="21"/>
  <c r="E17" i="21"/>
  <c r="D17" i="21"/>
  <c r="D27" i="21" s="1"/>
  <c r="C17" i="21"/>
  <c r="C27" i="21" s="1"/>
  <c r="B17" i="21"/>
  <c r="B27" i="21" s="1"/>
  <c r="B30" i="21" s="1"/>
  <c r="C30" i="21" s="1"/>
  <c r="E13" i="21"/>
  <c r="D13" i="21"/>
  <c r="C13" i="21"/>
  <c r="E7" i="21"/>
  <c r="D7" i="21"/>
  <c r="C7" i="21"/>
  <c r="B7" i="21"/>
  <c r="B28" i="5"/>
  <c r="B27" i="5"/>
  <c r="B30" i="5" s="1"/>
  <c r="C30" i="5" s="1"/>
  <c r="E19" i="5"/>
  <c r="E17" i="5" s="1"/>
  <c r="E27" i="5" s="1"/>
  <c r="D19" i="5"/>
  <c r="D17" i="5" s="1"/>
  <c r="D27" i="5" s="1"/>
  <c r="C19" i="5"/>
  <c r="C17" i="5" s="1"/>
  <c r="C27" i="5" s="1"/>
  <c r="B19" i="5"/>
  <c r="B17" i="5"/>
  <c r="E13" i="5"/>
  <c r="D13" i="5"/>
  <c r="C13" i="5"/>
  <c r="E7" i="5"/>
  <c r="D7" i="5"/>
  <c r="C7" i="5"/>
  <c r="B7" i="5"/>
  <c r="B28" i="4"/>
  <c r="B27" i="4"/>
  <c r="E19" i="4"/>
  <c r="E17" i="4" s="1"/>
  <c r="E27" i="4" s="1"/>
  <c r="D19" i="4"/>
  <c r="D17" i="4" s="1"/>
  <c r="D27" i="4" s="1"/>
  <c r="C19" i="4"/>
  <c r="C17" i="4" s="1"/>
  <c r="C27" i="4" s="1"/>
  <c r="B19" i="4"/>
  <c r="B17" i="4"/>
  <c r="E13" i="4"/>
  <c r="D13" i="4"/>
  <c r="C13" i="4"/>
  <c r="E7" i="4"/>
  <c r="D7" i="4"/>
  <c r="C7" i="4"/>
  <c r="B7" i="4"/>
  <c r="B28" i="3"/>
  <c r="B27" i="3"/>
  <c r="E19" i="3"/>
  <c r="E17" i="3" s="1"/>
  <c r="E27" i="3" s="1"/>
  <c r="D19" i="3"/>
  <c r="D17" i="3" s="1"/>
  <c r="D27" i="3" s="1"/>
  <c r="C19" i="3"/>
  <c r="C17" i="3" s="1"/>
  <c r="C27" i="3" s="1"/>
  <c r="B19" i="3"/>
  <c r="B17" i="3"/>
  <c r="E13" i="3"/>
  <c r="D13" i="3"/>
  <c r="C13" i="3"/>
  <c r="E7" i="3"/>
  <c r="D7" i="3"/>
  <c r="C7" i="3"/>
  <c r="B7" i="3"/>
  <c r="B28" i="22"/>
  <c r="E27" i="22"/>
  <c r="D27" i="22"/>
  <c r="C27" i="22"/>
  <c r="B27" i="22"/>
  <c r="B30" i="22" s="1"/>
  <c r="C30" i="22" s="1"/>
  <c r="E19" i="22"/>
  <c r="D19" i="22"/>
  <c r="C19" i="22"/>
  <c r="B19" i="22"/>
  <c r="E17" i="22"/>
  <c r="D17" i="22"/>
  <c r="C17" i="22"/>
  <c r="B17" i="22"/>
  <c r="E13" i="22"/>
  <c r="D13" i="22"/>
  <c r="C13" i="22"/>
  <c r="E7" i="22"/>
  <c r="D7" i="22"/>
  <c r="C7" i="22"/>
  <c r="B7" i="22"/>
  <c r="B28" i="23"/>
  <c r="B27" i="23"/>
  <c r="B30" i="23" s="1"/>
  <c r="C30" i="23" s="1"/>
  <c r="E19" i="23"/>
  <c r="E17" i="23" s="1"/>
  <c r="E27" i="23" s="1"/>
  <c r="D19" i="23"/>
  <c r="D17" i="23" s="1"/>
  <c r="D27" i="23" s="1"/>
  <c r="C19" i="23"/>
  <c r="C17" i="23" s="1"/>
  <c r="C27" i="23" s="1"/>
  <c r="B19" i="23"/>
  <c r="B17" i="23"/>
  <c r="E13" i="23"/>
  <c r="D13" i="23"/>
  <c r="C13" i="23"/>
  <c r="E7" i="23"/>
  <c r="D7" i="23"/>
  <c r="C7" i="23"/>
  <c r="B7" i="23"/>
  <c r="B30" i="4" l="1"/>
  <c r="C30" i="4" s="1"/>
  <c r="B30" i="3"/>
  <c r="C30" i="3" s="1"/>
</calcChain>
</file>

<file path=xl/sharedStrings.xml><?xml version="1.0" encoding="utf-8"?>
<sst xmlns="http://schemas.openxmlformats.org/spreadsheetml/2006/main" count="317" uniqueCount="46">
  <si>
    <t>(A VALORES DE MERCADO. EN MILES)</t>
  </si>
  <si>
    <t>MONEDA NACIONAL</t>
  </si>
  <si>
    <t>MONEDA EXTRANJERA</t>
  </si>
  <si>
    <t>TOTAL</t>
  </si>
  <si>
    <t>INSTRUMENTOS</t>
  </si>
  <si>
    <t>En S/.</t>
  </si>
  <si>
    <t>S/.</t>
  </si>
  <si>
    <t>US$</t>
  </si>
  <si>
    <t>%</t>
  </si>
  <si>
    <t>BCRP</t>
  </si>
  <si>
    <t>OTROS VALORES DE RENTA FIJA</t>
  </si>
  <si>
    <t>Bonos locales</t>
  </si>
  <si>
    <t>Telefónica del Perú</t>
  </si>
  <si>
    <t>Luz del Sur</t>
  </si>
  <si>
    <t>Ministerio de Economía y Finanzas</t>
  </si>
  <si>
    <t xml:space="preserve">Tipo de Cambio: </t>
  </si>
  <si>
    <t>Composición por monedas:</t>
  </si>
  <si>
    <t>Alicorp</t>
  </si>
  <si>
    <t>Enel Generación</t>
  </si>
  <si>
    <t>Enel Distribución</t>
  </si>
  <si>
    <t>CD BCRP</t>
  </si>
  <si>
    <t>Depósitos a plazo</t>
  </si>
  <si>
    <t>Cuenta corriente</t>
  </si>
  <si>
    <t>Fondo de caja chica</t>
  </si>
  <si>
    <t>DEPÓSITOS EN EL EXTERIOR</t>
  </si>
  <si>
    <t>CAF Banco de Desarrollo de América    Latina y el Caribe</t>
  </si>
  <si>
    <t>Fondo Latinoamericano de Reservas</t>
  </si>
  <si>
    <t>RECURSOS AL 30 DE JUNIO DE 2024</t>
  </si>
  <si>
    <t>RECURSOS AL 31 DE MAYO DEL 2024</t>
  </si>
  <si>
    <t>RECURSOS AL 30 DE ABRIL DEL 2024</t>
  </si>
  <si>
    <t>RECURSOS AL 31 DE MARZO DEL 2024</t>
  </si>
  <si>
    <t>RECURSOS AL 29 DE FEBRERO DEL 2024</t>
  </si>
  <si>
    <t>RECURSOS AL 31 DE ENERO DEL 2024</t>
  </si>
  <si>
    <t>RECURSOS AL 31 DE JULIO DE 2024</t>
  </si>
  <si>
    <t>Orygen</t>
  </si>
  <si>
    <t>S/ 3,717</t>
  </si>
  <si>
    <t>RECURSOS AL 31 DE AGOSTO DE 2024</t>
  </si>
  <si>
    <t>S/ 3,744</t>
  </si>
  <si>
    <t>RECURSOS AL 30 DE SETIEMBRE DE 2024</t>
  </si>
  <si>
    <t>S/ 3,709</t>
  </si>
  <si>
    <t>RECURSOS AL 31 DE OCTUBRE DE 2024</t>
  </si>
  <si>
    <t>S/ 3.768</t>
  </si>
  <si>
    <t>RECURSOS DEL FSD AL 30 DE NOVIEMBRE DE 2024</t>
  </si>
  <si>
    <t>Fondo Latinoamericano de Reservas (FLAR)</t>
  </si>
  <si>
    <t>CAF Banco de Desarrollo de América Latina y el Caribe</t>
  </si>
  <si>
    <t>S/ 3,742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</si>
</sst>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_ * #,##0.00_ ;_ * \-#,##0.00_ ;_ * &quot;-&quot;??_ ;_ @_ "/>
    <numFmt numFmtId="165" formatCode="_(* #,##0.0_);_(* \(#,##0.0\);_(* &quot;-&quot;??_);_(@_)"/>
    <numFmt numFmtId="166" formatCode="#,##0.0"/>
    <numFmt numFmtId="167" formatCode="0.0%"/>
    <numFmt numFmtId="168" formatCode="_(* #,##0_);_(* \(#,##0\);_(* &quot;-&quot;??_);_(@_)"/>
    <numFmt numFmtId="169" formatCode="&quot;S/.&quot;\ #,##0.00000"/>
    <numFmt numFmtId="170" formatCode="_ * #,##0_ ;_ * \-#,##0_ ;_ * &quot;-&quot;??_ ;_ @_ "/>
    <numFmt numFmtId="171" formatCode="0.0"/>
    <numFmt numFmtId="172" formatCode="&quot;S/.&quot;\ #,##0.000000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000000"/>
      <name val="Arial"/>
      <family val="2"/>
    </font>
    <font>
      <b/>
      <sz val="9"/>
      <color rgb="FF000000"/>
      <name val="Arial"/>
      <family val="2"/>
    </font>
    <font>
      <sz val="10"/>
      <color rgb="FF000000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u/>
      <sz val="11"/>
      <color rgb="FF000000"/>
      <name val="Arial"/>
      <family val="2"/>
    </font>
    <font>
      <b/>
      <sz val="10"/>
      <color rgb="FF000000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mbria"/>
      <family val="1"/>
      <scheme val="maj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65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4" tint="0.80001220740379042"/>
        <bgColor indexed="64"/>
      </patternFill>
    </fill>
    <fill>
      <patternFill patternType="solid">
        <fgColor theme="5" tint="0.80001220740379042"/>
        <bgColor indexed="64"/>
      </patternFill>
    </fill>
    <fill>
      <patternFill patternType="solid">
        <fgColor theme="6" tint="0.80001220740379042"/>
        <bgColor indexed="64"/>
      </patternFill>
    </fill>
    <fill>
      <patternFill patternType="solid">
        <fgColor theme="7" tint="0.80001220740379042"/>
        <bgColor indexed="64"/>
      </patternFill>
    </fill>
    <fill>
      <patternFill patternType="solid">
        <fgColor theme="8" tint="0.80001220740379042"/>
        <bgColor indexed="64"/>
      </patternFill>
    </fill>
    <fill>
      <patternFill patternType="solid">
        <fgColor theme="9" tint="0.800012207403790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40000610370189521"/>
        <bgColor indexed="64"/>
      </patternFill>
    </fill>
    <fill>
      <patternFill patternType="solid">
        <fgColor theme="5" tint="0.40000610370189521"/>
        <bgColor indexed="64"/>
      </patternFill>
    </fill>
    <fill>
      <patternFill patternType="solid">
        <fgColor theme="6" tint="0.40000610370189521"/>
        <bgColor indexed="64"/>
      </patternFill>
    </fill>
    <fill>
      <patternFill patternType="solid">
        <fgColor theme="7" tint="0.40000610370189521"/>
        <bgColor indexed="64"/>
      </patternFill>
    </fill>
    <fill>
      <patternFill patternType="solid">
        <fgColor theme="8" tint="0.40000610370189521"/>
        <bgColor indexed="64"/>
      </patternFill>
    </fill>
    <fill>
      <patternFill patternType="solid">
        <fgColor theme="9" tint="0.400006103701895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rgb="FF000000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/>
      <bottom/>
      <diagonal/>
    </border>
  </borders>
  <cellStyleXfs count="42">
    <xf numFmtId="0" fontId="0" fillId="0" borderId="0"/>
    <xf numFmtId="164" fontId="1" fillId="0" borderId="0" applyFont="0" applyFill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1" borderId="0" applyNumberFormat="0" applyBorder="0" applyAlignment="0" applyProtection="0"/>
    <xf numFmtId="0" fontId="21" fillId="22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5" borderId="0" applyNumberFormat="0" applyBorder="0" applyAlignment="0" applyProtection="0"/>
    <xf numFmtId="0" fontId="21" fillId="26" borderId="0" applyNumberFormat="0" applyBorder="0" applyAlignment="0" applyProtection="0"/>
    <xf numFmtId="0" fontId="21" fillId="27" borderId="0" applyNumberFormat="0" applyBorder="0" applyAlignment="0" applyProtection="0"/>
    <xf numFmtId="0" fontId="13" fillId="28" borderId="0" applyNumberFormat="0" applyBorder="0" applyAlignment="0" applyProtection="0"/>
    <xf numFmtId="0" fontId="16" fillId="29" borderId="15" applyNumberFormat="0" applyAlignment="0" applyProtection="0"/>
    <xf numFmtId="0" fontId="18" fillId="30" borderId="18" applyNumberFormat="0" applyAlignment="0" applyProtection="0"/>
    <xf numFmtId="0" fontId="20" fillId="0" borderId="0" applyNumberFormat="0" applyFill="0" applyBorder="0" applyAlignment="0" applyProtection="0"/>
    <xf numFmtId="0" fontId="12" fillId="31" borderId="0" applyNumberFormat="0" applyBorder="0" applyAlignment="0" applyProtection="0"/>
    <xf numFmtId="0" fontId="9" fillId="0" borderId="12" applyNumberFormat="0" applyFill="0" applyAlignment="0" applyProtection="0"/>
    <xf numFmtId="0" fontId="10" fillId="0" borderId="13" applyNumberFormat="0" applyFill="0" applyAlignment="0" applyProtection="0"/>
    <xf numFmtId="0" fontId="11" fillId="0" borderId="14" applyNumberFormat="0" applyFill="0" applyAlignment="0" applyProtection="0"/>
    <xf numFmtId="0" fontId="11" fillId="0" borderId="0" applyNumberFormat="0" applyFill="0" applyBorder="0" applyAlignment="0" applyProtection="0"/>
    <xf numFmtId="0" fontId="14" fillId="32" borderId="15" applyNumberFormat="0" applyAlignment="0" applyProtection="0"/>
    <xf numFmtId="0" fontId="17" fillId="0" borderId="17" applyNumberFormat="0" applyFill="0" applyAlignment="0" applyProtection="0"/>
    <xf numFmtId="0" fontId="1" fillId="33" borderId="19" applyNumberFormat="0" applyFont="0" applyAlignment="0" applyProtection="0"/>
    <xf numFmtId="0" fontId="15" fillId="29" borderId="16" applyNumberFormat="0" applyAlignment="0" applyProtection="0"/>
    <xf numFmtId="0" fontId="22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64">
    <xf numFmtId="0" fontId="0" fillId="0" borderId="0" xfId="0"/>
    <xf numFmtId="168" fontId="1" fillId="0" borderId="0" xfId="1" applyNumberFormat="1" applyFont="1" applyBorder="1"/>
    <xf numFmtId="0" fontId="6" fillId="2" borderId="2" xfId="0" quotePrefix="1" applyFont="1" applyFill="1" applyBorder="1"/>
    <xf numFmtId="168" fontId="1" fillId="0" borderId="0" xfId="1" applyNumberFormat="1" applyFont="1"/>
    <xf numFmtId="168" fontId="0" fillId="0" borderId="0" xfId="0" applyNumberFormat="1"/>
    <xf numFmtId="0" fontId="0" fillId="3" borderId="0" xfId="0" applyFill="1"/>
    <xf numFmtId="167" fontId="1" fillId="3" borderId="0" xfId="41" applyNumberFormat="1" applyFont="1" applyFill="1" applyAlignment="1">
      <alignment horizontal="right"/>
    </xf>
    <xf numFmtId="3" fontId="0" fillId="0" borderId="0" xfId="0" applyNumberFormat="1"/>
    <xf numFmtId="166" fontId="0" fillId="0" borderId="0" xfId="0" applyNumberFormat="1"/>
    <xf numFmtId="0" fontId="4" fillId="34" borderId="2" xfId="0" applyFont="1" applyFill="1" applyBorder="1"/>
    <xf numFmtId="0" fontId="5" fillId="34" borderId="1" xfId="0" applyFont="1" applyFill="1" applyBorder="1" applyAlignment="1">
      <alignment horizontal="center" wrapText="1"/>
    </xf>
    <xf numFmtId="0" fontId="5" fillId="34" borderId="3" xfId="0" applyFont="1" applyFill="1" applyBorder="1" applyAlignment="1">
      <alignment horizontal="center" wrapText="1"/>
    </xf>
    <xf numFmtId="0" fontId="5" fillId="34" borderId="2" xfId="0" applyFont="1" applyFill="1" applyBorder="1" applyAlignment="1">
      <alignment horizontal="center"/>
    </xf>
    <xf numFmtId="0" fontId="4" fillId="34" borderId="6" xfId="0" applyFont="1" applyFill="1" applyBorder="1"/>
    <xf numFmtId="0" fontId="4" fillId="34" borderId="6" xfId="0" applyFont="1" applyFill="1" applyBorder="1" applyAlignment="1">
      <alignment horizontal="center"/>
    </xf>
    <xf numFmtId="0" fontId="5" fillId="34" borderId="8" xfId="0" applyFont="1" applyFill="1" applyBorder="1" applyAlignment="1">
      <alignment horizontal="center"/>
    </xf>
    <xf numFmtId="0" fontId="6" fillId="34" borderId="9" xfId="0" applyFont="1" applyFill="1" applyBorder="1" applyAlignment="1">
      <alignment horizontal="center"/>
    </xf>
    <xf numFmtId="3" fontId="5" fillId="34" borderId="2" xfId="0" applyNumberFormat="1" applyFont="1" applyFill="1" applyBorder="1"/>
    <xf numFmtId="3" fontId="5" fillId="34" borderId="6" xfId="0" applyNumberFormat="1" applyFont="1" applyFill="1" applyBorder="1"/>
    <xf numFmtId="166" fontId="5" fillId="34" borderId="6" xfId="0" applyNumberFormat="1" applyFont="1" applyFill="1" applyBorder="1"/>
    <xf numFmtId="0" fontId="6" fillId="34" borderId="2" xfId="0" applyFont="1" applyFill="1" applyBorder="1"/>
    <xf numFmtId="3" fontId="6" fillId="34" borderId="6" xfId="0" applyNumberFormat="1" applyFont="1" applyFill="1" applyBorder="1"/>
    <xf numFmtId="165" fontId="6" fillId="34" borderId="6" xfId="1" applyNumberFormat="1" applyFont="1" applyFill="1" applyBorder="1" applyAlignment="1">
      <alignment horizontal="right"/>
    </xf>
    <xf numFmtId="3" fontId="7" fillId="34" borderId="2" xfId="0" applyNumberFormat="1" applyFont="1" applyFill="1" applyBorder="1" applyAlignment="1">
      <alignment wrapText="1"/>
    </xf>
    <xf numFmtId="3" fontId="7" fillId="34" borderId="6" xfId="0" applyNumberFormat="1" applyFont="1" applyFill="1" applyBorder="1"/>
    <xf numFmtId="166" fontId="7" fillId="34" borderId="6" xfId="0" applyNumberFormat="1" applyFont="1" applyFill="1" applyBorder="1"/>
    <xf numFmtId="3" fontId="6" fillId="34" borderId="2" xfId="0" applyNumberFormat="1" applyFont="1" applyFill="1" applyBorder="1"/>
    <xf numFmtId="165" fontId="6" fillId="34" borderId="2" xfId="1" applyNumberFormat="1" applyFont="1" applyFill="1" applyBorder="1" applyAlignment="1">
      <alignment horizontal="right"/>
    </xf>
    <xf numFmtId="0" fontId="6" fillId="34" borderId="2" xfId="0" quotePrefix="1" applyFont="1" applyFill="1" applyBorder="1"/>
    <xf numFmtId="0" fontId="5" fillId="34" borderId="11" xfId="0" applyFont="1" applyFill="1" applyBorder="1"/>
    <xf numFmtId="3" fontId="5" fillId="34" borderId="11" xfId="0" applyNumberFormat="1" applyFont="1" applyFill="1" applyBorder="1"/>
    <xf numFmtId="166" fontId="5" fillId="34" borderId="11" xfId="0" applyNumberFormat="1" applyFont="1" applyFill="1" applyBorder="1"/>
    <xf numFmtId="0" fontId="8" fillId="34" borderId="0" xfId="0" applyFont="1" applyFill="1"/>
    <xf numFmtId="169" fontId="4" fillId="34" borderId="0" xfId="0" applyNumberFormat="1" applyFont="1" applyFill="1" applyAlignment="1">
      <alignment horizontal="right"/>
    </xf>
    <xf numFmtId="3" fontId="4" fillId="34" borderId="0" xfId="0" applyNumberFormat="1" applyFont="1" applyFill="1"/>
    <xf numFmtId="4" fontId="4" fillId="34" borderId="0" xfId="0" applyNumberFormat="1" applyFont="1" applyFill="1"/>
    <xf numFmtId="168" fontId="1" fillId="3" borderId="0" xfId="1" applyNumberFormat="1" applyFont="1" applyFill="1"/>
    <xf numFmtId="166" fontId="5" fillId="34" borderId="6" xfId="1" applyNumberFormat="1" applyFont="1" applyFill="1" applyBorder="1"/>
    <xf numFmtId="166" fontId="6" fillId="34" borderId="2" xfId="0" applyNumberFormat="1" applyFont="1" applyFill="1" applyBorder="1" applyAlignment="1">
      <alignment horizontal="right"/>
    </xf>
    <xf numFmtId="0" fontId="6" fillId="2" borderId="2" xfId="0" quotePrefix="1" applyFont="1" applyFill="1" applyBorder="1" applyAlignment="1">
      <alignment horizontal="left" wrapText="1"/>
    </xf>
    <xf numFmtId="3" fontId="6" fillId="34" borderId="0" xfId="0" applyNumberFormat="1" applyFont="1" applyFill="1"/>
    <xf numFmtId="3" fontId="6" fillId="34" borderId="20" xfId="0" applyNumberFormat="1" applyFont="1" applyFill="1" applyBorder="1"/>
    <xf numFmtId="3" fontId="1" fillId="0" borderId="0" xfId="1" applyNumberFormat="1" applyFont="1" applyBorder="1"/>
    <xf numFmtId="3" fontId="0" fillId="0" borderId="0" xfId="0" applyNumberFormat="1" applyAlignment="1">
      <alignment vertical="center"/>
    </xf>
    <xf numFmtId="10" fontId="23" fillId="0" borderId="0" xfId="1" applyNumberFormat="1" applyFont="1"/>
    <xf numFmtId="0" fontId="0" fillId="0" borderId="0" xfId="0" applyAlignment="1">
      <alignment horizontal="right"/>
    </xf>
    <xf numFmtId="165" fontId="0" fillId="0" borderId="0" xfId="0" applyNumberFormat="1"/>
    <xf numFmtId="3" fontId="1" fillId="0" borderId="0" xfId="1" applyNumberFormat="1" applyFont="1" applyBorder="1" applyAlignment="1">
      <alignment horizontal="right"/>
    </xf>
    <xf numFmtId="170" fontId="24" fillId="0" borderId="0" xfId="1" applyNumberFormat="1" applyFont="1" applyBorder="1" applyAlignment="1">
      <alignment horizontal="right"/>
    </xf>
    <xf numFmtId="171" fontId="0" fillId="0" borderId="0" xfId="0" applyNumberFormat="1"/>
    <xf numFmtId="166" fontId="1" fillId="0" borderId="0" xfId="1" applyNumberFormat="1" applyFont="1" applyBorder="1"/>
    <xf numFmtId="165" fontId="1" fillId="0" borderId="0" xfId="1" applyNumberFormat="1" applyFont="1" applyBorder="1"/>
    <xf numFmtId="3" fontId="0" fillId="0" borderId="1" xfId="0" applyNumberFormat="1" applyBorder="1"/>
    <xf numFmtId="166" fontId="0" fillId="0" borderId="1" xfId="0" applyNumberFormat="1" applyBorder="1"/>
    <xf numFmtId="172" fontId="4" fillId="34" borderId="0" xfId="0" applyNumberFormat="1" applyFont="1" applyFill="1" applyAlignment="1">
      <alignment horizontal="right"/>
    </xf>
    <xf numFmtId="0" fontId="2" fillId="34" borderId="0" xfId="0" applyFont="1" applyFill="1" applyAlignment="1">
      <alignment horizontal="center"/>
    </xf>
    <xf numFmtId="0" fontId="3" fillId="34" borderId="0" xfId="0" applyFont="1" applyFill="1" applyAlignment="1">
      <alignment horizontal="center"/>
    </xf>
    <xf numFmtId="0" fontId="4" fillId="34" borderId="1" xfId="0" applyFont="1" applyFill="1" applyBorder="1" applyAlignment="1">
      <alignment horizontal="center"/>
    </xf>
    <xf numFmtId="0" fontId="5" fillId="34" borderId="4" xfId="0" applyFont="1" applyFill="1" applyBorder="1" applyAlignment="1">
      <alignment horizontal="center"/>
    </xf>
    <xf numFmtId="0" fontId="5" fillId="34" borderId="5" xfId="0" applyFont="1" applyFill="1" applyBorder="1" applyAlignment="1">
      <alignment horizontal="center"/>
    </xf>
    <xf numFmtId="0" fontId="6" fillId="34" borderId="7" xfId="0" applyFont="1" applyFill="1" applyBorder="1" applyAlignment="1">
      <alignment horizontal="center" wrapText="1"/>
    </xf>
    <xf numFmtId="0" fontId="6" fillId="34" borderId="10" xfId="0" applyFont="1" applyFill="1" applyBorder="1" applyAlignment="1">
      <alignment horizontal="center" wrapText="1"/>
    </xf>
    <xf numFmtId="165" fontId="1" fillId="3" borderId="0" xfId="1" applyNumberFormat="1" applyFont="1" applyFill="1"/>
    <xf numFmtId="168" fontId="25" fillId="3" borderId="0" xfId="1" applyNumberFormat="1" applyFont="1" applyFill="1"/>
  </cellXfs>
  <cellStyles count="42">
    <cellStyle name="20% - Accent1" xfId="2" xr:uid="{00000000-0005-0000-0000-000000000000}"/>
    <cellStyle name="20% - Accent2" xfId="3" xr:uid="{00000000-0005-0000-0000-000001000000}"/>
    <cellStyle name="20% - Accent3" xfId="4" xr:uid="{00000000-0005-0000-0000-000002000000}"/>
    <cellStyle name="20% - Accent4" xfId="5" xr:uid="{00000000-0005-0000-0000-000003000000}"/>
    <cellStyle name="20% - Accent5" xfId="6" xr:uid="{00000000-0005-0000-0000-000004000000}"/>
    <cellStyle name="20% - Accent6" xfId="7" xr:uid="{00000000-0005-0000-0000-000005000000}"/>
    <cellStyle name="40% - Accent1" xfId="8" xr:uid="{00000000-0005-0000-0000-000006000000}"/>
    <cellStyle name="40% - Accent2" xfId="9" xr:uid="{00000000-0005-0000-0000-000007000000}"/>
    <cellStyle name="40% - Accent3" xfId="10" xr:uid="{00000000-0005-0000-0000-000008000000}"/>
    <cellStyle name="40% - Accent4" xfId="11" xr:uid="{00000000-0005-0000-0000-000009000000}"/>
    <cellStyle name="40% - Accent5" xfId="12" xr:uid="{00000000-0005-0000-0000-00000A000000}"/>
    <cellStyle name="40% - Accent6" xfId="13" xr:uid="{00000000-0005-0000-0000-00000B000000}"/>
    <cellStyle name="60% - Accent1" xfId="14" xr:uid="{00000000-0005-0000-0000-00000C000000}"/>
    <cellStyle name="60% - Accent2" xfId="15" xr:uid="{00000000-0005-0000-0000-00000D000000}"/>
    <cellStyle name="60% - Accent3" xfId="16" xr:uid="{00000000-0005-0000-0000-00000E000000}"/>
    <cellStyle name="60% - Accent4" xfId="17" xr:uid="{00000000-0005-0000-0000-00000F000000}"/>
    <cellStyle name="60% - Accent5" xfId="18" xr:uid="{00000000-0005-0000-0000-000010000000}"/>
    <cellStyle name="60% - Accent6" xfId="19" xr:uid="{00000000-0005-0000-0000-000011000000}"/>
    <cellStyle name="Accent1" xfId="20" xr:uid="{00000000-0005-0000-0000-000012000000}"/>
    <cellStyle name="Accent2" xfId="21" xr:uid="{00000000-0005-0000-0000-000013000000}"/>
    <cellStyle name="Accent3" xfId="22" xr:uid="{00000000-0005-0000-0000-000014000000}"/>
    <cellStyle name="Accent4" xfId="23" xr:uid="{00000000-0005-0000-0000-000015000000}"/>
    <cellStyle name="Accent5" xfId="24" xr:uid="{00000000-0005-0000-0000-000016000000}"/>
    <cellStyle name="Accent6" xfId="25" xr:uid="{00000000-0005-0000-0000-000017000000}"/>
    <cellStyle name="Bad" xfId="26" xr:uid="{00000000-0005-0000-0000-000018000000}"/>
    <cellStyle name="Calculation" xfId="27" xr:uid="{00000000-0005-0000-0000-000019000000}"/>
    <cellStyle name="Check Cell" xfId="28" xr:uid="{00000000-0005-0000-0000-00001A000000}"/>
    <cellStyle name="Explanatory Text" xfId="29" xr:uid="{00000000-0005-0000-0000-00001B000000}"/>
    <cellStyle name="Good" xfId="30" xr:uid="{00000000-0005-0000-0000-00001C000000}"/>
    <cellStyle name="Heading 1" xfId="31" xr:uid="{00000000-0005-0000-0000-00001D000000}"/>
    <cellStyle name="Heading 2" xfId="32" xr:uid="{00000000-0005-0000-0000-00001E000000}"/>
    <cellStyle name="Heading 3" xfId="33" xr:uid="{00000000-0005-0000-0000-00001F000000}"/>
    <cellStyle name="Heading 4" xfId="34" xr:uid="{00000000-0005-0000-0000-000020000000}"/>
    <cellStyle name="Input" xfId="35" xr:uid="{00000000-0005-0000-0000-000021000000}"/>
    <cellStyle name="Linked Cell" xfId="36" xr:uid="{00000000-0005-0000-0000-000022000000}"/>
    <cellStyle name="Millares" xfId="1" builtinId="3"/>
    <cellStyle name="Normal" xfId="0" builtinId="0"/>
    <cellStyle name="Note" xfId="37" xr:uid="{00000000-0005-0000-0000-000025000000}"/>
    <cellStyle name="Output" xfId="38" xr:uid="{00000000-0005-0000-0000-000026000000}"/>
    <cellStyle name="Porcentaje" xfId="41" builtinId="5"/>
    <cellStyle name="Title" xfId="39" xr:uid="{00000000-0005-0000-0000-000028000000}"/>
    <cellStyle name="Warning Text" xfId="40" xr:uid="{00000000-0005-0000-0000-00002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8"/>
  <sheetViews>
    <sheetView workbookViewId="0">
      <selection activeCell="H22" sqref="H22"/>
    </sheetView>
  </sheetViews>
  <sheetFormatPr baseColWidth="10" defaultRowHeight="15" x14ac:dyDescent="0.25"/>
  <cols>
    <col min="1" max="1" width="38.140625" customWidth="1"/>
    <col min="2" max="2" width="18.5703125" customWidth="1"/>
    <col min="3" max="3" width="18.42578125" customWidth="1"/>
    <col min="4" max="4" width="14.28515625" customWidth="1"/>
    <col min="5" max="5" width="13.7109375" customWidth="1"/>
    <col min="6" max="6" width="12.85546875" bestFit="1" customWidth="1"/>
    <col min="7" max="7" width="13.85546875" bestFit="1" customWidth="1"/>
    <col min="8" max="8" width="11.42578125" customWidth="1"/>
    <col min="9" max="9" width="12.28515625" bestFit="1" customWidth="1"/>
    <col min="257" max="257" width="38.140625" customWidth="1"/>
    <col min="258" max="258" width="18.5703125" customWidth="1"/>
    <col min="259" max="259" width="18.42578125" customWidth="1"/>
    <col min="260" max="260" width="14.28515625" customWidth="1"/>
    <col min="261" max="261" width="13.7109375" customWidth="1"/>
    <col min="262" max="262" width="12.85546875" bestFit="1" customWidth="1"/>
    <col min="263" max="263" width="13.85546875" bestFit="1" customWidth="1"/>
    <col min="264" max="264" width="11.42578125" customWidth="1"/>
    <col min="265" max="265" width="12.28515625" bestFit="1" customWidth="1"/>
    <col min="513" max="513" width="38.140625" customWidth="1"/>
    <col min="514" max="514" width="18.5703125" customWidth="1"/>
    <col min="515" max="515" width="18.42578125" customWidth="1"/>
    <col min="516" max="516" width="14.28515625" customWidth="1"/>
    <col min="517" max="517" width="13.7109375" customWidth="1"/>
    <col min="518" max="518" width="12.85546875" bestFit="1" customWidth="1"/>
    <col min="519" max="519" width="13.85546875" bestFit="1" customWidth="1"/>
    <col min="520" max="520" width="11.42578125" customWidth="1"/>
    <col min="521" max="521" width="12.28515625" bestFit="1" customWidth="1"/>
    <col min="769" max="769" width="38.140625" customWidth="1"/>
    <col min="770" max="770" width="18.5703125" customWidth="1"/>
    <col min="771" max="771" width="18.42578125" customWidth="1"/>
    <col min="772" max="772" width="14.28515625" customWidth="1"/>
    <col min="773" max="773" width="13.7109375" customWidth="1"/>
    <col min="774" max="774" width="12.85546875" bestFit="1" customWidth="1"/>
    <col min="775" max="775" width="13.85546875" bestFit="1" customWidth="1"/>
    <col min="776" max="776" width="11.42578125" customWidth="1"/>
    <col min="777" max="777" width="12.28515625" bestFit="1" customWidth="1"/>
    <col min="1025" max="1025" width="38.140625" customWidth="1"/>
    <col min="1026" max="1026" width="18.5703125" customWidth="1"/>
    <col min="1027" max="1027" width="18.42578125" customWidth="1"/>
    <col min="1028" max="1028" width="14.28515625" customWidth="1"/>
    <col min="1029" max="1029" width="13.7109375" customWidth="1"/>
    <col min="1030" max="1030" width="12.85546875" bestFit="1" customWidth="1"/>
    <col min="1031" max="1031" width="13.85546875" bestFit="1" customWidth="1"/>
    <col min="1032" max="1032" width="11.42578125" customWidth="1"/>
    <col min="1033" max="1033" width="12.28515625" bestFit="1" customWidth="1"/>
    <col min="1281" max="1281" width="38.140625" customWidth="1"/>
    <col min="1282" max="1282" width="18.5703125" customWidth="1"/>
    <col min="1283" max="1283" width="18.42578125" customWidth="1"/>
    <col min="1284" max="1284" width="14.28515625" customWidth="1"/>
    <col min="1285" max="1285" width="13.7109375" customWidth="1"/>
    <col min="1286" max="1286" width="12.85546875" bestFit="1" customWidth="1"/>
    <col min="1287" max="1287" width="13.85546875" bestFit="1" customWidth="1"/>
    <col min="1288" max="1288" width="11.42578125" customWidth="1"/>
    <col min="1289" max="1289" width="12.28515625" bestFit="1" customWidth="1"/>
    <col min="1537" max="1537" width="38.140625" customWidth="1"/>
    <col min="1538" max="1538" width="18.5703125" customWidth="1"/>
    <col min="1539" max="1539" width="18.42578125" customWidth="1"/>
    <col min="1540" max="1540" width="14.28515625" customWidth="1"/>
    <col min="1541" max="1541" width="13.7109375" customWidth="1"/>
    <col min="1542" max="1542" width="12.85546875" bestFit="1" customWidth="1"/>
    <col min="1543" max="1543" width="13.85546875" bestFit="1" customWidth="1"/>
    <col min="1544" max="1544" width="11.42578125" customWidth="1"/>
    <col min="1545" max="1545" width="12.28515625" bestFit="1" customWidth="1"/>
    <col min="1793" max="1793" width="38.140625" customWidth="1"/>
    <col min="1794" max="1794" width="18.5703125" customWidth="1"/>
    <col min="1795" max="1795" width="18.42578125" customWidth="1"/>
    <col min="1796" max="1796" width="14.28515625" customWidth="1"/>
    <col min="1797" max="1797" width="13.7109375" customWidth="1"/>
    <col min="1798" max="1798" width="12.85546875" bestFit="1" customWidth="1"/>
    <col min="1799" max="1799" width="13.85546875" bestFit="1" customWidth="1"/>
    <col min="1800" max="1800" width="11.42578125" customWidth="1"/>
    <col min="1801" max="1801" width="12.28515625" bestFit="1" customWidth="1"/>
    <col min="2049" max="2049" width="38.140625" customWidth="1"/>
    <col min="2050" max="2050" width="18.5703125" customWidth="1"/>
    <col min="2051" max="2051" width="18.42578125" customWidth="1"/>
    <col min="2052" max="2052" width="14.28515625" customWidth="1"/>
    <col min="2053" max="2053" width="13.7109375" customWidth="1"/>
    <col min="2054" max="2054" width="12.85546875" bestFit="1" customWidth="1"/>
    <col min="2055" max="2055" width="13.85546875" bestFit="1" customWidth="1"/>
    <col min="2056" max="2056" width="11.42578125" customWidth="1"/>
    <col min="2057" max="2057" width="12.28515625" bestFit="1" customWidth="1"/>
    <col min="2305" max="2305" width="38.140625" customWidth="1"/>
    <col min="2306" max="2306" width="18.5703125" customWidth="1"/>
    <col min="2307" max="2307" width="18.42578125" customWidth="1"/>
    <col min="2308" max="2308" width="14.28515625" customWidth="1"/>
    <col min="2309" max="2309" width="13.7109375" customWidth="1"/>
    <col min="2310" max="2310" width="12.85546875" bestFit="1" customWidth="1"/>
    <col min="2311" max="2311" width="13.85546875" bestFit="1" customWidth="1"/>
    <col min="2312" max="2312" width="11.42578125" customWidth="1"/>
    <col min="2313" max="2313" width="12.28515625" bestFit="1" customWidth="1"/>
    <col min="2561" max="2561" width="38.140625" customWidth="1"/>
    <col min="2562" max="2562" width="18.5703125" customWidth="1"/>
    <col min="2563" max="2563" width="18.42578125" customWidth="1"/>
    <col min="2564" max="2564" width="14.28515625" customWidth="1"/>
    <col min="2565" max="2565" width="13.7109375" customWidth="1"/>
    <col min="2566" max="2566" width="12.85546875" bestFit="1" customWidth="1"/>
    <col min="2567" max="2567" width="13.85546875" bestFit="1" customWidth="1"/>
    <col min="2568" max="2568" width="11.42578125" customWidth="1"/>
    <col min="2569" max="2569" width="12.28515625" bestFit="1" customWidth="1"/>
    <col min="2817" max="2817" width="38.140625" customWidth="1"/>
    <col min="2818" max="2818" width="18.5703125" customWidth="1"/>
    <col min="2819" max="2819" width="18.42578125" customWidth="1"/>
    <col min="2820" max="2820" width="14.28515625" customWidth="1"/>
    <col min="2821" max="2821" width="13.7109375" customWidth="1"/>
    <col min="2822" max="2822" width="12.85546875" bestFit="1" customWidth="1"/>
    <col min="2823" max="2823" width="13.85546875" bestFit="1" customWidth="1"/>
    <col min="2824" max="2824" width="11.42578125" customWidth="1"/>
    <col min="2825" max="2825" width="12.28515625" bestFit="1" customWidth="1"/>
    <col min="3073" max="3073" width="38.140625" customWidth="1"/>
    <col min="3074" max="3074" width="18.5703125" customWidth="1"/>
    <col min="3075" max="3075" width="18.42578125" customWidth="1"/>
    <col min="3076" max="3076" width="14.28515625" customWidth="1"/>
    <col min="3077" max="3077" width="13.7109375" customWidth="1"/>
    <col min="3078" max="3078" width="12.85546875" bestFit="1" customWidth="1"/>
    <col min="3079" max="3079" width="13.85546875" bestFit="1" customWidth="1"/>
    <col min="3080" max="3080" width="11.42578125" customWidth="1"/>
    <col min="3081" max="3081" width="12.28515625" bestFit="1" customWidth="1"/>
    <col min="3329" max="3329" width="38.140625" customWidth="1"/>
    <col min="3330" max="3330" width="18.5703125" customWidth="1"/>
    <col min="3331" max="3331" width="18.42578125" customWidth="1"/>
    <col min="3332" max="3332" width="14.28515625" customWidth="1"/>
    <col min="3333" max="3333" width="13.7109375" customWidth="1"/>
    <col min="3334" max="3334" width="12.85546875" bestFit="1" customWidth="1"/>
    <col min="3335" max="3335" width="13.85546875" bestFit="1" customWidth="1"/>
    <col min="3336" max="3336" width="11.42578125" customWidth="1"/>
    <col min="3337" max="3337" width="12.28515625" bestFit="1" customWidth="1"/>
    <col min="3585" max="3585" width="38.140625" customWidth="1"/>
    <col min="3586" max="3586" width="18.5703125" customWidth="1"/>
    <col min="3587" max="3587" width="18.42578125" customWidth="1"/>
    <col min="3588" max="3588" width="14.28515625" customWidth="1"/>
    <col min="3589" max="3589" width="13.7109375" customWidth="1"/>
    <col min="3590" max="3590" width="12.85546875" bestFit="1" customWidth="1"/>
    <col min="3591" max="3591" width="13.85546875" bestFit="1" customWidth="1"/>
    <col min="3592" max="3592" width="11.42578125" customWidth="1"/>
    <col min="3593" max="3593" width="12.28515625" bestFit="1" customWidth="1"/>
    <col min="3841" max="3841" width="38.140625" customWidth="1"/>
    <col min="3842" max="3842" width="18.5703125" customWidth="1"/>
    <col min="3843" max="3843" width="18.42578125" customWidth="1"/>
    <col min="3844" max="3844" width="14.28515625" customWidth="1"/>
    <col min="3845" max="3845" width="13.7109375" customWidth="1"/>
    <col min="3846" max="3846" width="12.85546875" bestFit="1" customWidth="1"/>
    <col min="3847" max="3847" width="13.85546875" bestFit="1" customWidth="1"/>
    <col min="3848" max="3848" width="11.42578125" customWidth="1"/>
    <col min="3849" max="3849" width="12.28515625" bestFit="1" customWidth="1"/>
    <col min="4097" max="4097" width="38.140625" customWidth="1"/>
    <col min="4098" max="4098" width="18.5703125" customWidth="1"/>
    <col min="4099" max="4099" width="18.42578125" customWidth="1"/>
    <col min="4100" max="4100" width="14.28515625" customWidth="1"/>
    <col min="4101" max="4101" width="13.7109375" customWidth="1"/>
    <col min="4102" max="4102" width="12.85546875" bestFit="1" customWidth="1"/>
    <col min="4103" max="4103" width="13.85546875" bestFit="1" customWidth="1"/>
    <col min="4104" max="4104" width="11.42578125" customWidth="1"/>
    <col min="4105" max="4105" width="12.28515625" bestFit="1" customWidth="1"/>
    <col min="4353" max="4353" width="38.140625" customWidth="1"/>
    <col min="4354" max="4354" width="18.5703125" customWidth="1"/>
    <col min="4355" max="4355" width="18.42578125" customWidth="1"/>
    <col min="4356" max="4356" width="14.28515625" customWidth="1"/>
    <col min="4357" max="4357" width="13.7109375" customWidth="1"/>
    <col min="4358" max="4358" width="12.85546875" bestFit="1" customWidth="1"/>
    <col min="4359" max="4359" width="13.85546875" bestFit="1" customWidth="1"/>
    <col min="4360" max="4360" width="11.42578125" customWidth="1"/>
    <col min="4361" max="4361" width="12.28515625" bestFit="1" customWidth="1"/>
    <col min="4609" max="4609" width="38.140625" customWidth="1"/>
    <col min="4610" max="4610" width="18.5703125" customWidth="1"/>
    <col min="4611" max="4611" width="18.42578125" customWidth="1"/>
    <col min="4612" max="4612" width="14.28515625" customWidth="1"/>
    <col min="4613" max="4613" width="13.7109375" customWidth="1"/>
    <col min="4614" max="4614" width="12.85546875" bestFit="1" customWidth="1"/>
    <col min="4615" max="4615" width="13.85546875" bestFit="1" customWidth="1"/>
    <col min="4616" max="4616" width="11.42578125" customWidth="1"/>
    <col min="4617" max="4617" width="12.28515625" bestFit="1" customWidth="1"/>
    <col min="4865" max="4865" width="38.140625" customWidth="1"/>
    <col min="4866" max="4866" width="18.5703125" customWidth="1"/>
    <col min="4867" max="4867" width="18.42578125" customWidth="1"/>
    <col min="4868" max="4868" width="14.28515625" customWidth="1"/>
    <col min="4869" max="4869" width="13.7109375" customWidth="1"/>
    <col min="4870" max="4870" width="12.85546875" bestFit="1" customWidth="1"/>
    <col min="4871" max="4871" width="13.85546875" bestFit="1" customWidth="1"/>
    <col min="4872" max="4872" width="11.42578125" customWidth="1"/>
    <col min="4873" max="4873" width="12.28515625" bestFit="1" customWidth="1"/>
    <col min="5121" max="5121" width="38.140625" customWidth="1"/>
    <col min="5122" max="5122" width="18.5703125" customWidth="1"/>
    <col min="5123" max="5123" width="18.42578125" customWidth="1"/>
    <col min="5124" max="5124" width="14.28515625" customWidth="1"/>
    <col min="5125" max="5125" width="13.7109375" customWidth="1"/>
    <col min="5126" max="5126" width="12.85546875" bestFit="1" customWidth="1"/>
    <col min="5127" max="5127" width="13.85546875" bestFit="1" customWidth="1"/>
    <col min="5128" max="5128" width="11.42578125" customWidth="1"/>
    <col min="5129" max="5129" width="12.28515625" bestFit="1" customWidth="1"/>
    <col min="5377" max="5377" width="38.140625" customWidth="1"/>
    <col min="5378" max="5378" width="18.5703125" customWidth="1"/>
    <col min="5379" max="5379" width="18.42578125" customWidth="1"/>
    <col min="5380" max="5380" width="14.28515625" customWidth="1"/>
    <col min="5381" max="5381" width="13.7109375" customWidth="1"/>
    <col min="5382" max="5382" width="12.85546875" bestFit="1" customWidth="1"/>
    <col min="5383" max="5383" width="13.85546875" bestFit="1" customWidth="1"/>
    <col min="5384" max="5384" width="11.42578125" customWidth="1"/>
    <col min="5385" max="5385" width="12.28515625" bestFit="1" customWidth="1"/>
    <col min="5633" max="5633" width="38.140625" customWidth="1"/>
    <col min="5634" max="5634" width="18.5703125" customWidth="1"/>
    <col min="5635" max="5635" width="18.42578125" customWidth="1"/>
    <col min="5636" max="5636" width="14.28515625" customWidth="1"/>
    <col min="5637" max="5637" width="13.7109375" customWidth="1"/>
    <col min="5638" max="5638" width="12.85546875" bestFit="1" customWidth="1"/>
    <col min="5639" max="5639" width="13.85546875" bestFit="1" customWidth="1"/>
    <col min="5640" max="5640" width="11.42578125" customWidth="1"/>
    <col min="5641" max="5641" width="12.28515625" bestFit="1" customWidth="1"/>
    <col min="5889" max="5889" width="38.140625" customWidth="1"/>
    <col min="5890" max="5890" width="18.5703125" customWidth="1"/>
    <col min="5891" max="5891" width="18.42578125" customWidth="1"/>
    <col min="5892" max="5892" width="14.28515625" customWidth="1"/>
    <col min="5893" max="5893" width="13.7109375" customWidth="1"/>
    <col min="5894" max="5894" width="12.85546875" bestFit="1" customWidth="1"/>
    <col min="5895" max="5895" width="13.85546875" bestFit="1" customWidth="1"/>
    <col min="5896" max="5896" width="11.42578125" customWidth="1"/>
    <col min="5897" max="5897" width="12.28515625" bestFit="1" customWidth="1"/>
    <col min="6145" max="6145" width="38.140625" customWidth="1"/>
    <col min="6146" max="6146" width="18.5703125" customWidth="1"/>
    <col min="6147" max="6147" width="18.42578125" customWidth="1"/>
    <col min="6148" max="6148" width="14.28515625" customWidth="1"/>
    <col min="6149" max="6149" width="13.7109375" customWidth="1"/>
    <col min="6150" max="6150" width="12.85546875" bestFit="1" customWidth="1"/>
    <col min="6151" max="6151" width="13.85546875" bestFit="1" customWidth="1"/>
    <col min="6152" max="6152" width="11.42578125" customWidth="1"/>
    <col min="6153" max="6153" width="12.28515625" bestFit="1" customWidth="1"/>
    <col min="6401" max="6401" width="38.140625" customWidth="1"/>
    <col min="6402" max="6402" width="18.5703125" customWidth="1"/>
    <col min="6403" max="6403" width="18.42578125" customWidth="1"/>
    <col min="6404" max="6404" width="14.28515625" customWidth="1"/>
    <col min="6405" max="6405" width="13.7109375" customWidth="1"/>
    <col min="6406" max="6406" width="12.85546875" bestFit="1" customWidth="1"/>
    <col min="6407" max="6407" width="13.85546875" bestFit="1" customWidth="1"/>
    <col min="6408" max="6408" width="11.42578125" customWidth="1"/>
    <col min="6409" max="6409" width="12.28515625" bestFit="1" customWidth="1"/>
    <col min="6657" max="6657" width="38.140625" customWidth="1"/>
    <col min="6658" max="6658" width="18.5703125" customWidth="1"/>
    <col min="6659" max="6659" width="18.42578125" customWidth="1"/>
    <col min="6660" max="6660" width="14.28515625" customWidth="1"/>
    <col min="6661" max="6661" width="13.7109375" customWidth="1"/>
    <col min="6662" max="6662" width="12.85546875" bestFit="1" customWidth="1"/>
    <col min="6663" max="6663" width="13.85546875" bestFit="1" customWidth="1"/>
    <col min="6664" max="6664" width="11.42578125" customWidth="1"/>
    <col min="6665" max="6665" width="12.28515625" bestFit="1" customWidth="1"/>
    <col min="6913" max="6913" width="38.140625" customWidth="1"/>
    <col min="6914" max="6914" width="18.5703125" customWidth="1"/>
    <col min="6915" max="6915" width="18.42578125" customWidth="1"/>
    <col min="6916" max="6916" width="14.28515625" customWidth="1"/>
    <col min="6917" max="6917" width="13.7109375" customWidth="1"/>
    <col min="6918" max="6918" width="12.85546875" bestFit="1" customWidth="1"/>
    <col min="6919" max="6919" width="13.85546875" bestFit="1" customWidth="1"/>
    <col min="6920" max="6920" width="11.42578125" customWidth="1"/>
    <col min="6921" max="6921" width="12.28515625" bestFit="1" customWidth="1"/>
    <col min="7169" max="7169" width="38.140625" customWidth="1"/>
    <col min="7170" max="7170" width="18.5703125" customWidth="1"/>
    <col min="7171" max="7171" width="18.42578125" customWidth="1"/>
    <col min="7172" max="7172" width="14.28515625" customWidth="1"/>
    <col min="7173" max="7173" width="13.7109375" customWidth="1"/>
    <col min="7174" max="7174" width="12.85546875" bestFit="1" customWidth="1"/>
    <col min="7175" max="7175" width="13.85546875" bestFit="1" customWidth="1"/>
    <col min="7176" max="7176" width="11.42578125" customWidth="1"/>
    <col min="7177" max="7177" width="12.28515625" bestFit="1" customWidth="1"/>
    <col min="7425" max="7425" width="38.140625" customWidth="1"/>
    <col min="7426" max="7426" width="18.5703125" customWidth="1"/>
    <col min="7427" max="7427" width="18.42578125" customWidth="1"/>
    <col min="7428" max="7428" width="14.28515625" customWidth="1"/>
    <col min="7429" max="7429" width="13.7109375" customWidth="1"/>
    <col min="7430" max="7430" width="12.85546875" bestFit="1" customWidth="1"/>
    <col min="7431" max="7431" width="13.85546875" bestFit="1" customWidth="1"/>
    <col min="7432" max="7432" width="11.42578125" customWidth="1"/>
    <col min="7433" max="7433" width="12.28515625" bestFit="1" customWidth="1"/>
    <col min="7681" max="7681" width="38.140625" customWidth="1"/>
    <col min="7682" max="7682" width="18.5703125" customWidth="1"/>
    <col min="7683" max="7683" width="18.42578125" customWidth="1"/>
    <col min="7684" max="7684" width="14.28515625" customWidth="1"/>
    <col min="7685" max="7685" width="13.7109375" customWidth="1"/>
    <col min="7686" max="7686" width="12.85546875" bestFit="1" customWidth="1"/>
    <col min="7687" max="7687" width="13.85546875" bestFit="1" customWidth="1"/>
    <col min="7688" max="7688" width="11.42578125" customWidth="1"/>
    <col min="7689" max="7689" width="12.28515625" bestFit="1" customWidth="1"/>
    <col min="7937" max="7937" width="38.140625" customWidth="1"/>
    <col min="7938" max="7938" width="18.5703125" customWidth="1"/>
    <col min="7939" max="7939" width="18.42578125" customWidth="1"/>
    <col min="7940" max="7940" width="14.28515625" customWidth="1"/>
    <col min="7941" max="7941" width="13.7109375" customWidth="1"/>
    <col min="7942" max="7942" width="12.85546875" bestFit="1" customWidth="1"/>
    <col min="7943" max="7943" width="13.85546875" bestFit="1" customWidth="1"/>
    <col min="7944" max="7944" width="11.42578125" customWidth="1"/>
    <col min="7945" max="7945" width="12.28515625" bestFit="1" customWidth="1"/>
    <col min="8193" max="8193" width="38.140625" customWidth="1"/>
    <col min="8194" max="8194" width="18.5703125" customWidth="1"/>
    <col min="8195" max="8195" width="18.42578125" customWidth="1"/>
    <col min="8196" max="8196" width="14.28515625" customWidth="1"/>
    <col min="8197" max="8197" width="13.7109375" customWidth="1"/>
    <col min="8198" max="8198" width="12.85546875" bestFit="1" customWidth="1"/>
    <col min="8199" max="8199" width="13.85546875" bestFit="1" customWidth="1"/>
    <col min="8200" max="8200" width="11.42578125" customWidth="1"/>
    <col min="8201" max="8201" width="12.28515625" bestFit="1" customWidth="1"/>
    <col min="8449" max="8449" width="38.140625" customWidth="1"/>
    <col min="8450" max="8450" width="18.5703125" customWidth="1"/>
    <col min="8451" max="8451" width="18.42578125" customWidth="1"/>
    <col min="8452" max="8452" width="14.28515625" customWidth="1"/>
    <col min="8453" max="8453" width="13.7109375" customWidth="1"/>
    <col min="8454" max="8454" width="12.85546875" bestFit="1" customWidth="1"/>
    <col min="8455" max="8455" width="13.85546875" bestFit="1" customWidth="1"/>
    <col min="8456" max="8456" width="11.42578125" customWidth="1"/>
    <col min="8457" max="8457" width="12.28515625" bestFit="1" customWidth="1"/>
    <col min="8705" max="8705" width="38.140625" customWidth="1"/>
    <col min="8706" max="8706" width="18.5703125" customWidth="1"/>
    <col min="8707" max="8707" width="18.42578125" customWidth="1"/>
    <col min="8708" max="8708" width="14.28515625" customWidth="1"/>
    <col min="8709" max="8709" width="13.7109375" customWidth="1"/>
    <col min="8710" max="8710" width="12.85546875" bestFit="1" customWidth="1"/>
    <col min="8711" max="8711" width="13.85546875" bestFit="1" customWidth="1"/>
    <col min="8712" max="8712" width="11.42578125" customWidth="1"/>
    <col min="8713" max="8713" width="12.28515625" bestFit="1" customWidth="1"/>
    <col min="8961" max="8961" width="38.140625" customWidth="1"/>
    <col min="8962" max="8962" width="18.5703125" customWidth="1"/>
    <col min="8963" max="8963" width="18.42578125" customWidth="1"/>
    <col min="8964" max="8964" width="14.28515625" customWidth="1"/>
    <col min="8965" max="8965" width="13.7109375" customWidth="1"/>
    <col min="8966" max="8966" width="12.85546875" bestFit="1" customWidth="1"/>
    <col min="8967" max="8967" width="13.85546875" bestFit="1" customWidth="1"/>
    <col min="8968" max="8968" width="11.42578125" customWidth="1"/>
    <col min="8969" max="8969" width="12.28515625" bestFit="1" customWidth="1"/>
    <col min="9217" max="9217" width="38.140625" customWidth="1"/>
    <col min="9218" max="9218" width="18.5703125" customWidth="1"/>
    <col min="9219" max="9219" width="18.42578125" customWidth="1"/>
    <col min="9220" max="9220" width="14.28515625" customWidth="1"/>
    <col min="9221" max="9221" width="13.7109375" customWidth="1"/>
    <col min="9222" max="9222" width="12.85546875" bestFit="1" customWidth="1"/>
    <col min="9223" max="9223" width="13.85546875" bestFit="1" customWidth="1"/>
    <col min="9224" max="9224" width="11.42578125" customWidth="1"/>
    <col min="9225" max="9225" width="12.28515625" bestFit="1" customWidth="1"/>
    <col min="9473" max="9473" width="38.140625" customWidth="1"/>
    <col min="9474" max="9474" width="18.5703125" customWidth="1"/>
    <col min="9475" max="9475" width="18.42578125" customWidth="1"/>
    <col min="9476" max="9476" width="14.28515625" customWidth="1"/>
    <col min="9477" max="9477" width="13.7109375" customWidth="1"/>
    <col min="9478" max="9478" width="12.85546875" bestFit="1" customWidth="1"/>
    <col min="9479" max="9479" width="13.85546875" bestFit="1" customWidth="1"/>
    <col min="9480" max="9480" width="11.42578125" customWidth="1"/>
    <col min="9481" max="9481" width="12.28515625" bestFit="1" customWidth="1"/>
    <col min="9729" max="9729" width="38.140625" customWidth="1"/>
    <col min="9730" max="9730" width="18.5703125" customWidth="1"/>
    <col min="9731" max="9731" width="18.42578125" customWidth="1"/>
    <col min="9732" max="9732" width="14.28515625" customWidth="1"/>
    <col min="9733" max="9733" width="13.7109375" customWidth="1"/>
    <col min="9734" max="9734" width="12.85546875" bestFit="1" customWidth="1"/>
    <col min="9735" max="9735" width="13.85546875" bestFit="1" customWidth="1"/>
    <col min="9736" max="9736" width="11.42578125" customWidth="1"/>
    <col min="9737" max="9737" width="12.28515625" bestFit="1" customWidth="1"/>
    <col min="9985" max="9985" width="38.140625" customWidth="1"/>
    <col min="9986" max="9986" width="18.5703125" customWidth="1"/>
    <col min="9987" max="9987" width="18.42578125" customWidth="1"/>
    <col min="9988" max="9988" width="14.28515625" customWidth="1"/>
    <col min="9989" max="9989" width="13.7109375" customWidth="1"/>
    <col min="9990" max="9990" width="12.85546875" bestFit="1" customWidth="1"/>
    <col min="9991" max="9991" width="13.85546875" bestFit="1" customWidth="1"/>
    <col min="9992" max="9992" width="11.42578125" customWidth="1"/>
    <col min="9993" max="9993" width="12.28515625" bestFit="1" customWidth="1"/>
    <col min="10241" max="10241" width="38.140625" customWidth="1"/>
    <col min="10242" max="10242" width="18.5703125" customWidth="1"/>
    <col min="10243" max="10243" width="18.42578125" customWidth="1"/>
    <col min="10244" max="10244" width="14.28515625" customWidth="1"/>
    <col min="10245" max="10245" width="13.7109375" customWidth="1"/>
    <col min="10246" max="10246" width="12.85546875" bestFit="1" customWidth="1"/>
    <col min="10247" max="10247" width="13.85546875" bestFit="1" customWidth="1"/>
    <col min="10248" max="10248" width="11.42578125" customWidth="1"/>
    <col min="10249" max="10249" width="12.28515625" bestFit="1" customWidth="1"/>
    <col min="10497" max="10497" width="38.140625" customWidth="1"/>
    <col min="10498" max="10498" width="18.5703125" customWidth="1"/>
    <col min="10499" max="10499" width="18.42578125" customWidth="1"/>
    <col min="10500" max="10500" width="14.28515625" customWidth="1"/>
    <col min="10501" max="10501" width="13.7109375" customWidth="1"/>
    <col min="10502" max="10502" width="12.85546875" bestFit="1" customWidth="1"/>
    <col min="10503" max="10503" width="13.85546875" bestFit="1" customWidth="1"/>
    <col min="10504" max="10504" width="11.42578125" customWidth="1"/>
    <col min="10505" max="10505" width="12.28515625" bestFit="1" customWidth="1"/>
    <col min="10753" max="10753" width="38.140625" customWidth="1"/>
    <col min="10754" max="10754" width="18.5703125" customWidth="1"/>
    <col min="10755" max="10755" width="18.42578125" customWidth="1"/>
    <col min="10756" max="10756" width="14.28515625" customWidth="1"/>
    <col min="10757" max="10757" width="13.7109375" customWidth="1"/>
    <col min="10758" max="10758" width="12.85546875" bestFit="1" customWidth="1"/>
    <col min="10759" max="10759" width="13.85546875" bestFit="1" customWidth="1"/>
    <col min="10760" max="10760" width="11.42578125" customWidth="1"/>
    <col min="10761" max="10761" width="12.28515625" bestFit="1" customWidth="1"/>
    <col min="11009" max="11009" width="38.140625" customWidth="1"/>
    <col min="11010" max="11010" width="18.5703125" customWidth="1"/>
    <col min="11011" max="11011" width="18.42578125" customWidth="1"/>
    <col min="11012" max="11012" width="14.28515625" customWidth="1"/>
    <col min="11013" max="11013" width="13.7109375" customWidth="1"/>
    <col min="11014" max="11014" width="12.85546875" bestFit="1" customWidth="1"/>
    <col min="11015" max="11015" width="13.85546875" bestFit="1" customWidth="1"/>
    <col min="11016" max="11016" width="11.42578125" customWidth="1"/>
    <col min="11017" max="11017" width="12.28515625" bestFit="1" customWidth="1"/>
    <col min="11265" max="11265" width="38.140625" customWidth="1"/>
    <col min="11266" max="11266" width="18.5703125" customWidth="1"/>
    <col min="11267" max="11267" width="18.42578125" customWidth="1"/>
    <col min="11268" max="11268" width="14.28515625" customWidth="1"/>
    <col min="11269" max="11269" width="13.7109375" customWidth="1"/>
    <col min="11270" max="11270" width="12.85546875" bestFit="1" customWidth="1"/>
    <col min="11271" max="11271" width="13.85546875" bestFit="1" customWidth="1"/>
    <col min="11272" max="11272" width="11.42578125" customWidth="1"/>
    <col min="11273" max="11273" width="12.28515625" bestFit="1" customWidth="1"/>
    <col min="11521" max="11521" width="38.140625" customWidth="1"/>
    <col min="11522" max="11522" width="18.5703125" customWidth="1"/>
    <col min="11523" max="11523" width="18.42578125" customWidth="1"/>
    <col min="11524" max="11524" width="14.28515625" customWidth="1"/>
    <col min="11525" max="11525" width="13.7109375" customWidth="1"/>
    <col min="11526" max="11526" width="12.85546875" bestFit="1" customWidth="1"/>
    <col min="11527" max="11527" width="13.85546875" bestFit="1" customWidth="1"/>
    <col min="11528" max="11528" width="11.42578125" customWidth="1"/>
    <col min="11529" max="11529" width="12.28515625" bestFit="1" customWidth="1"/>
    <col min="11777" max="11777" width="38.140625" customWidth="1"/>
    <col min="11778" max="11778" width="18.5703125" customWidth="1"/>
    <col min="11779" max="11779" width="18.42578125" customWidth="1"/>
    <col min="11780" max="11780" width="14.28515625" customWidth="1"/>
    <col min="11781" max="11781" width="13.7109375" customWidth="1"/>
    <col min="11782" max="11782" width="12.85546875" bestFit="1" customWidth="1"/>
    <col min="11783" max="11783" width="13.85546875" bestFit="1" customWidth="1"/>
    <col min="11784" max="11784" width="11.42578125" customWidth="1"/>
    <col min="11785" max="11785" width="12.28515625" bestFit="1" customWidth="1"/>
    <col min="12033" max="12033" width="38.140625" customWidth="1"/>
    <col min="12034" max="12034" width="18.5703125" customWidth="1"/>
    <col min="12035" max="12035" width="18.42578125" customWidth="1"/>
    <col min="12036" max="12036" width="14.28515625" customWidth="1"/>
    <col min="12037" max="12037" width="13.7109375" customWidth="1"/>
    <col min="12038" max="12038" width="12.85546875" bestFit="1" customWidth="1"/>
    <col min="12039" max="12039" width="13.85546875" bestFit="1" customWidth="1"/>
    <col min="12040" max="12040" width="11.42578125" customWidth="1"/>
    <col min="12041" max="12041" width="12.28515625" bestFit="1" customWidth="1"/>
    <col min="12289" max="12289" width="38.140625" customWidth="1"/>
    <col min="12290" max="12290" width="18.5703125" customWidth="1"/>
    <col min="12291" max="12291" width="18.42578125" customWidth="1"/>
    <col min="12292" max="12292" width="14.28515625" customWidth="1"/>
    <col min="12293" max="12293" width="13.7109375" customWidth="1"/>
    <col min="12294" max="12294" width="12.85546875" bestFit="1" customWidth="1"/>
    <col min="12295" max="12295" width="13.85546875" bestFit="1" customWidth="1"/>
    <col min="12296" max="12296" width="11.42578125" customWidth="1"/>
    <col min="12297" max="12297" width="12.28515625" bestFit="1" customWidth="1"/>
    <col min="12545" max="12545" width="38.140625" customWidth="1"/>
    <col min="12546" max="12546" width="18.5703125" customWidth="1"/>
    <col min="12547" max="12547" width="18.42578125" customWidth="1"/>
    <col min="12548" max="12548" width="14.28515625" customWidth="1"/>
    <col min="12549" max="12549" width="13.7109375" customWidth="1"/>
    <col min="12550" max="12550" width="12.85546875" bestFit="1" customWidth="1"/>
    <col min="12551" max="12551" width="13.85546875" bestFit="1" customWidth="1"/>
    <col min="12552" max="12552" width="11.42578125" customWidth="1"/>
    <col min="12553" max="12553" width="12.28515625" bestFit="1" customWidth="1"/>
    <col min="12801" max="12801" width="38.140625" customWidth="1"/>
    <col min="12802" max="12802" width="18.5703125" customWidth="1"/>
    <col min="12803" max="12803" width="18.42578125" customWidth="1"/>
    <col min="12804" max="12804" width="14.28515625" customWidth="1"/>
    <col min="12805" max="12805" width="13.7109375" customWidth="1"/>
    <col min="12806" max="12806" width="12.85546875" bestFit="1" customWidth="1"/>
    <col min="12807" max="12807" width="13.85546875" bestFit="1" customWidth="1"/>
    <col min="12808" max="12808" width="11.42578125" customWidth="1"/>
    <col min="12809" max="12809" width="12.28515625" bestFit="1" customWidth="1"/>
    <col min="13057" max="13057" width="38.140625" customWidth="1"/>
    <col min="13058" max="13058" width="18.5703125" customWidth="1"/>
    <col min="13059" max="13059" width="18.42578125" customWidth="1"/>
    <col min="13060" max="13060" width="14.28515625" customWidth="1"/>
    <col min="13061" max="13061" width="13.7109375" customWidth="1"/>
    <col min="13062" max="13062" width="12.85546875" bestFit="1" customWidth="1"/>
    <col min="13063" max="13063" width="13.85546875" bestFit="1" customWidth="1"/>
    <col min="13064" max="13064" width="11.42578125" customWidth="1"/>
    <col min="13065" max="13065" width="12.28515625" bestFit="1" customWidth="1"/>
    <col min="13313" max="13313" width="38.140625" customWidth="1"/>
    <col min="13314" max="13314" width="18.5703125" customWidth="1"/>
    <col min="13315" max="13315" width="18.42578125" customWidth="1"/>
    <col min="13316" max="13316" width="14.28515625" customWidth="1"/>
    <col min="13317" max="13317" width="13.7109375" customWidth="1"/>
    <col min="13318" max="13318" width="12.85546875" bestFit="1" customWidth="1"/>
    <col min="13319" max="13319" width="13.85546875" bestFit="1" customWidth="1"/>
    <col min="13320" max="13320" width="11.42578125" customWidth="1"/>
    <col min="13321" max="13321" width="12.28515625" bestFit="1" customWidth="1"/>
    <col min="13569" max="13569" width="38.140625" customWidth="1"/>
    <col min="13570" max="13570" width="18.5703125" customWidth="1"/>
    <col min="13571" max="13571" width="18.42578125" customWidth="1"/>
    <col min="13572" max="13572" width="14.28515625" customWidth="1"/>
    <col min="13573" max="13573" width="13.7109375" customWidth="1"/>
    <col min="13574" max="13574" width="12.85546875" bestFit="1" customWidth="1"/>
    <col min="13575" max="13575" width="13.85546875" bestFit="1" customWidth="1"/>
    <col min="13576" max="13576" width="11.42578125" customWidth="1"/>
    <col min="13577" max="13577" width="12.28515625" bestFit="1" customWidth="1"/>
    <col min="13825" max="13825" width="38.140625" customWidth="1"/>
    <col min="13826" max="13826" width="18.5703125" customWidth="1"/>
    <col min="13827" max="13827" width="18.42578125" customWidth="1"/>
    <col min="13828" max="13828" width="14.28515625" customWidth="1"/>
    <col min="13829" max="13829" width="13.7109375" customWidth="1"/>
    <col min="13830" max="13830" width="12.85546875" bestFit="1" customWidth="1"/>
    <col min="13831" max="13831" width="13.85546875" bestFit="1" customWidth="1"/>
    <col min="13832" max="13832" width="11.42578125" customWidth="1"/>
    <col min="13833" max="13833" width="12.28515625" bestFit="1" customWidth="1"/>
    <col min="14081" max="14081" width="38.140625" customWidth="1"/>
    <col min="14082" max="14082" width="18.5703125" customWidth="1"/>
    <col min="14083" max="14083" width="18.42578125" customWidth="1"/>
    <col min="14084" max="14084" width="14.28515625" customWidth="1"/>
    <col min="14085" max="14085" width="13.7109375" customWidth="1"/>
    <col min="14086" max="14086" width="12.85546875" bestFit="1" customWidth="1"/>
    <col min="14087" max="14087" width="13.85546875" bestFit="1" customWidth="1"/>
    <col min="14088" max="14088" width="11.42578125" customWidth="1"/>
    <col min="14089" max="14089" width="12.28515625" bestFit="1" customWidth="1"/>
    <col min="14337" max="14337" width="38.140625" customWidth="1"/>
    <col min="14338" max="14338" width="18.5703125" customWidth="1"/>
    <col min="14339" max="14339" width="18.42578125" customWidth="1"/>
    <col min="14340" max="14340" width="14.28515625" customWidth="1"/>
    <col min="14341" max="14341" width="13.7109375" customWidth="1"/>
    <col min="14342" max="14342" width="12.85546875" bestFit="1" customWidth="1"/>
    <col min="14343" max="14343" width="13.85546875" bestFit="1" customWidth="1"/>
    <col min="14344" max="14344" width="11.42578125" customWidth="1"/>
    <col min="14345" max="14345" width="12.28515625" bestFit="1" customWidth="1"/>
    <col min="14593" max="14593" width="38.140625" customWidth="1"/>
    <col min="14594" max="14594" width="18.5703125" customWidth="1"/>
    <col min="14595" max="14595" width="18.42578125" customWidth="1"/>
    <col min="14596" max="14596" width="14.28515625" customWidth="1"/>
    <col min="14597" max="14597" width="13.7109375" customWidth="1"/>
    <col min="14598" max="14598" width="12.85546875" bestFit="1" customWidth="1"/>
    <col min="14599" max="14599" width="13.85546875" bestFit="1" customWidth="1"/>
    <col min="14600" max="14600" width="11.42578125" customWidth="1"/>
    <col min="14601" max="14601" width="12.28515625" bestFit="1" customWidth="1"/>
    <col min="14849" max="14849" width="38.140625" customWidth="1"/>
    <col min="14850" max="14850" width="18.5703125" customWidth="1"/>
    <col min="14851" max="14851" width="18.42578125" customWidth="1"/>
    <col min="14852" max="14852" width="14.28515625" customWidth="1"/>
    <col min="14853" max="14853" width="13.7109375" customWidth="1"/>
    <col min="14854" max="14854" width="12.85546875" bestFit="1" customWidth="1"/>
    <col min="14855" max="14855" width="13.85546875" bestFit="1" customWidth="1"/>
    <col min="14856" max="14856" width="11.42578125" customWidth="1"/>
    <col min="14857" max="14857" width="12.28515625" bestFit="1" customWidth="1"/>
    <col min="15105" max="15105" width="38.140625" customWidth="1"/>
    <col min="15106" max="15106" width="18.5703125" customWidth="1"/>
    <col min="15107" max="15107" width="18.42578125" customWidth="1"/>
    <col min="15108" max="15108" width="14.28515625" customWidth="1"/>
    <col min="15109" max="15109" width="13.7109375" customWidth="1"/>
    <col min="15110" max="15110" width="12.85546875" bestFit="1" customWidth="1"/>
    <col min="15111" max="15111" width="13.85546875" bestFit="1" customWidth="1"/>
    <col min="15112" max="15112" width="11.42578125" customWidth="1"/>
    <col min="15113" max="15113" width="12.28515625" bestFit="1" customWidth="1"/>
    <col min="15361" max="15361" width="38.140625" customWidth="1"/>
    <col min="15362" max="15362" width="18.5703125" customWidth="1"/>
    <col min="15363" max="15363" width="18.42578125" customWidth="1"/>
    <col min="15364" max="15364" width="14.28515625" customWidth="1"/>
    <col min="15365" max="15365" width="13.7109375" customWidth="1"/>
    <col min="15366" max="15366" width="12.85546875" bestFit="1" customWidth="1"/>
    <col min="15367" max="15367" width="13.85546875" bestFit="1" customWidth="1"/>
    <col min="15368" max="15368" width="11.42578125" customWidth="1"/>
    <col min="15369" max="15369" width="12.28515625" bestFit="1" customWidth="1"/>
    <col min="15617" max="15617" width="38.140625" customWidth="1"/>
    <col min="15618" max="15618" width="18.5703125" customWidth="1"/>
    <col min="15619" max="15619" width="18.42578125" customWidth="1"/>
    <col min="15620" max="15620" width="14.28515625" customWidth="1"/>
    <col min="15621" max="15621" width="13.7109375" customWidth="1"/>
    <col min="15622" max="15622" width="12.85546875" bestFit="1" customWidth="1"/>
    <col min="15623" max="15623" width="13.85546875" bestFit="1" customWidth="1"/>
    <col min="15624" max="15624" width="11.42578125" customWidth="1"/>
    <col min="15625" max="15625" width="12.28515625" bestFit="1" customWidth="1"/>
    <col min="15873" max="15873" width="38.140625" customWidth="1"/>
    <col min="15874" max="15874" width="18.5703125" customWidth="1"/>
    <col min="15875" max="15875" width="18.42578125" customWidth="1"/>
    <col min="15876" max="15876" width="14.28515625" customWidth="1"/>
    <col min="15877" max="15877" width="13.7109375" customWidth="1"/>
    <col min="15878" max="15878" width="12.85546875" bestFit="1" customWidth="1"/>
    <col min="15879" max="15879" width="13.85546875" bestFit="1" customWidth="1"/>
    <col min="15880" max="15880" width="11.42578125" customWidth="1"/>
    <col min="15881" max="15881" width="12.28515625" bestFit="1" customWidth="1"/>
    <col min="16129" max="16129" width="38.140625" customWidth="1"/>
    <col min="16130" max="16130" width="18.5703125" customWidth="1"/>
    <col min="16131" max="16131" width="18.42578125" customWidth="1"/>
    <col min="16132" max="16132" width="14.28515625" customWidth="1"/>
    <col min="16133" max="16133" width="13.7109375" customWidth="1"/>
    <col min="16134" max="16134" width="12.85546875" bestFit="1" customWidth="1"/>
    <col min="16135" max="16135" width="13.85546875" bestFit="1" customWidth="1"/>
    <col min="16136" max="16136" width="11.42578125" customWidth="1"/>
    <col min="16137" max="16137" width="12.28515625" bestFit="1" customWidth="1"/>
  </cols>
  <sheetData>
    <row r="1" spans="1:12" ht="15.75" x14ac:dyDescent="0.25">
      <c r="A1" s="55" t="s">
        <v>32</v>
      </c>
      <c r="B1" s="55"/>
      <c r="C1" s="55"/>
      <c r="D1" s="55"/>
      <c r="E1" s="55"/>
    </row>
    <row r="2" spans="1:12" x14ac:dyDescent="0.25">
      <c r="A2" s="56" t="s">
        <v>0</v>
      </c>
      <c r="B2" s="56"/>
      <c r="C2" s="56"/>
      <c r="D2" s="56"/>
      <c r="E2" s="56"/>
    </row>
    <row r="3" spans="1:12" x14ac:dyDescent="0.25">
      <c r="A3" s="57"/>
      <c r="B3" s="57"/>
      <c r="C3" s="57"/>
      <c r="D3" s="57"/>
      <c r="E3" s="57"/>
    </row>
    <row r="4" spans="1:12" ht="30" x14ac:dyDescent="0.25">
      <c r="A4" s="9"/>
      <c r="B4" s="10" t="s">
        <v>1</v>
      </c>
      <c r="C4" s="11" t="s">
        <v>2</v>
      </c>
      <c r="D4" s="58" t="s">
        <v>3</v>
      </c>
      <c r="E4" s="59"/>
    </row>
    <row r="5" spans="1:12" x14ac:dyDescent="0.25">
      <c r="A5" s="12" t="s">
        <v>4</v>
      </c>
      <c r="B5" s="13"/>
      <c r="C5" s="13"/>
      <c r="D5" s="60" t="s">
        <v>5</v>
      </c>
      <c r="E5" s="14"/>
    </row>
    <row r="6" spans="1:12" x14ac:dyDescent="0.25">
      <c r="A6" s="15"/>
      <c r="B6" s="16" t="s">
        <v>6</v>
      </c>
      <c r="C6" s="16" t="s">
        <v>7</v>
      </c>
      <c r="D6" s="61"/>
      <c r="E6" s="16" t="s">
        <v>8</v>
      </c>
    </row>
    <row r="7" spans="1:12" x14ac:dyDescent="0.25">
      <c r="A7" s="17" t="s">
        <v>9</v>
      </c>
      <c r="B7" s="18">
        <f>SUM(B8:B12)</f>
        <v>6640292.1758200005</v>
      </c>
      <c r="C7" s="18">
        <f>SUM(C8:C12)</f>
        <v>310.90997999999996</v>
      </c>
      <c r="D7" s="18">
        <f>SUM(D8:D12)</f>
        <v>6641474.8773839204</v>
      </c>
      <c r="E7" s="19">
        <f>SUM(E8:E12)</f>
        <v>80.860513068518387</v>
      </c>
      <c r="F7" s="4"/>
    </row>
    <row r="8" spans="1:12" x14ac:dyDescent="0.25">
      <c r="A8" s="20" t="s">
        <v>20</v>
      </c>
      <c r="B8" s="21">
        <v>6324080.4670000002</v>
      </c>
      <c r="C8" s="21"/>
      <c r="D8" s="21">
        <v>6324080.4670000002</v>
      </c>
      <c r="E8" s="38">
        <v>76.996209530140334</v>
      </c>
      <c r="F8" s="3"/>
      <c r="G8" s="1"/>
      <c r="H8" s="1"/>
      <c r="I8" s="42"/>
      <c r="J8" s="7"/>
      <c r="K8" s="7"/>
      <c r="L8" s="7"/>
    </row>
    <row r="9" spans="1:12" x14ac:dyDescent="0.25">
      <c r="A9" s="20" t="s">
        <v>21</v>
      </c>
      <c r="B9" s="21">
        <v>315070.25665</v>
      </c>
      <c r="C9" s="21"/>
      <c r="D9" s="21">
        <v>315070.25665</v>
      </c>
      <c r="E9" s="38">
        <v>3.8360067719452204</v>
      </c>
      <c r="F9" s="3"/>
      <c r="G9" s="1"/>
      <c r="H9" s="1"/>
      <c r="I9" s="42"/>
      <c r="J9" s="7"/>
      <c r="K9" s="7"/>
      <c r="L9" s="7"/>
    </row>
    <row r="10" spans="1:12" x14ac:dyDescent="0.25">
      <c r="A10" s="20" t="s">
        <v>22</v>
      </c>
      <c r="B10" s="21">
        <v>1140.45217</v>
      </c>
      <c r="C10" s="21">
        <v>310.90997999999996</v>
      </c>
      <c r="D10" s="21">
        <v>2323.1537339199999</v>
      </c>
      <c r="E10" s="38">
        <v>2.8284591349054415E-2</v>
      </c>
      <c r="F10" s="3"/>
      <c r="G10" s="42"/>
      <c r="H10" s="1"/>
      <c r="I10" s="42"/>
      <c r="J10" s="7"/>
      <c r="K10" s="7"/>
      <c r="L10" s="7"/>
    </row>
    <row r="11" spans="1:12" x14ac:dyDescent="0.25">
      <c r="A11" s="20" t="s">
        <v>23</v>
      </c>
      <c r="B11" s="21">
        <v>1</v>
      </c>
      <c r="C11" s="21"/>
      <c r="D11" s="21">
        <v>1</v>
      </c>
      <c r="E11" s="38">
        <v>1.2175083782048332E-5</v>
      </c>
      <c r="F11" s="3"/>
      <c r="G11" s="1"/>
      <c r="H11" s="1"/>
      <c r="I11" s="42"/>
      <c r="J11" s="7"/>
      <c r="K11" s="7"/>
      <c r="L11" s="7"/>
    </row>
    <row r="12" spans="1:12" x14ac:dyDescent="0.25">
      <c r="A12" s="20"/>
      <c r="B12" s="21"/>
      <c r="C12" s="21"/>
      <c r="D12" s="21"/>
      <c r="E12" s="22"/>
      <c r="G12" s="42"/>
      <c r="H12" s="42"/>
      <c r="I12" s="42"/>
      <c r="J12" s="7"/>
      <c r="K12" s="7"/>
    </row>
    <row r="13" spans="1:12" x14ac:dyDescent="0.25">
      <c r="A13" s="17" t="s">
        <v>24</v>
      </c>
      <c r="B13" s="21"/>
      <c r="C13" s="18">
        <f>+C14+C15</f>
        <v>367138.64981000003</v>
      </c>
      <c r="D13" s="18">
        <f>SUM(D14:D15)</f>
        <v>1396595.4238772402</v>
      </c>
      <c r="E13" s="19">
        <f>SUM(E14:E15)</f>
        <v>17.003666295330696</v>
      </c>
      <c r="G13" s="42"/>
      <c r="H13" s="42"/>
      <c r="I13" s="42"/>
      <c r="J13" s="7"/>
      <c r="K13" s="7"/>
    </row>
    <row r="14" spans="1:12" ht="29.25" x14ac:dyDescent="0.25">
      <c r="A14" s="39" t="s">
        <v>25</v>
      </c>
      <c r="B14" s="21"/>
      <c r="C14" s="40">
        <v>274897.49573000002</v>
      </c>
      <c r="D14" s="41">
        <v>1045710.0737569201</v>
      </c>
      <c r="E14" s="38">
        <v>12.73160775972244</v>
      </c>
      <c r="F14" s="3"/>
      <c r="G14" s="51"/>
      <c r="H14" s="42"/>
      <c r="I14" s="42"/>
      <c r="J14" s="7"/>
      <c r="K14" s="7"/>
      <c r="L14" s="43"/>
    </row>
    <row r="15" spans="1:12" x14ac:dyDescent="0.25">
      <c r="A15" s="2" t="s">
        <v>26</v>
      </c>
      <c r="B15" s="26"/>
      <c r="C15" s="40">
        <v>92241.154079999993</v>
      </c>
      <c r="D15" s="41">
        <v>350885.35012031998</v>
      </c>
      <c r="E15" s="38">
        <v>4.2720585356082577</v>
      </c>
      <c r="F15" s="3"/>
      <c r="G15" s="51"/>
      <c r="H15" s="42"/>
      <c r="I15" s="42"/>
      <c r="J15" s="7"/>
      <c r="K15" s="7"/>
      <c r="L15" s="7"/>
    </row>
    <row r="16" spans="1:12" x14ac:dyDescent="0.25">
      <c r="A16" s="20"/>
      <c r="B16" s="21"/>
      <c r="C16" s="21"/>
      <c r="D16" s="21"/>
      <c r="E16" s="22"/>
      <c r="G16" s="42"/>
      <c r="H16" s="42"/>
      <c r="I16" s="42"/>
      <c r="J16" s="7"/>
      <c r="K16" s="7"/>
      <c r="L16" s="7"/>
    </row>
    <row r="17" spans="1:12" x14ac:dyDescent="0.25">
      <c r="A17" s="17" t="s">
        <v>10</v>
      </c>
      <c r="B17" s="18">
        <f>+B19</f>
        <v>169846.1096</v>
      </c>
      <c r="C17" s="18">
        <f>+C19</f>
        <v>1466.7270000000001</v>
      </c>
      <c r="D17" s="18">
        <f>+D19</f>
        <v>175425.539108</v>
      </c>
      <c r="E17" s="37">
        <f>+E19</f>
        <v>2.1358206361508962</v>
      </c>
      <c r="F17" s="3"/>
      <c r="G17" s="42"/>
      <c r="H17" s="42"/>
      <c r="I17" s="42"/>
      <c r="J17" s="7"/>
      <c r="K17" s="7"/>
      <c r="L17" s="7"/>
    </row>
    <row r="18" spans="1:12" x14ac:dyDescent="0.25">
      <c r="A18" s="20"/>
      <c r="B18" s="21"/>
      <c r="C18" s="21"/>
      <c r="D18" s="21"/>
      <c r="E18" s="22"/>
      <c r="F18" s="3"/>
      <c r="G18" s="42"/>
      <c r="H18" s="42"/>
      <c r="I18" s="42"/>
      <c r="J18" s="7"/>
      <c r="K18" s="7"/>
    </row>
    <row r="19" spans="1:12" x14ac:dyDescent="0.25">
      <c r="A19" s="23" t="s">
        <v>11</v>
      </c>
      <c r="B19" s="24">
        <f>SUM(B20:B25)</f>
        <v>169846.1096</v>
      </c>
      <c r="C19" s="24">
        <f>SUM(C20:C25)</f>
        <v>1466.7270000000001</v>
      </c>
      <c r="D19" s="24">
        <f>SUM(D20:D25)</f>
        <v>175425.539108</v>
      </c>
      <c r="E19" s="25">
        <f>SUM(E20:E25)</f>
        <v>2.1358206361508962</v>
      </c>
      <c r="G19" s="42"/>
      <c r="H19" s="42"/>
      <c r="I19" s="42"/>
      <c r="J19" s="7"/>
      <c r="K19" s="7"/>
    </row>
    <row r="20" spans="1:12" x14ac:dyDescent="0.25">
      <c r="A20" s="20" t="s">
        <v>14</v>
      </c>
      <c r="B20" s="26">
        <v>61143.61</v>
      </c>
      <c r="C20" s="26"/>
      <c r="D20" s="26">
        <v>61143.61</v>
      </c>
      <c r="E20" s="38">
        <v>0.74442857448688815</v>
      </c>
      <c r="F20" s="3"/>
      <c r="G20" s="1"/>
      <c r="H20" s="1"/>
      <c r="I20" s="42"/>
      <c r="J20" s="7"/>
      <c r="K20" s="7"/>
      <c r="L20" s="7"/>
    </row>
    <row r="21" spans="1:12" x14ac:dyDescent="0.25">
      <c r="A21" s="20" t="s">
        <v>13</v>
      </c>
      <c r="B21" s="26">
        <v>46623.847000000002</v>
      </c>
      <c r="C21" s="26"/>
      <c r="D21" s="26">
        <v>46623.847000000002</v>
      </c>
      <c r="E21" s="38">
        <v>0.56764924346640266</v>
      </c>
      <c r="F21" s="3"/>
      <c r="G21" s="1"/>
      <c r="H21" s="1"/>
      <c r="I21" s="42"/>
      <c r="J21" s="7"/>
      <c r="K21" s="7"/>
      <c r="L21" s="7"/>
    </row>
    <row r="22" spans="1:12" x14ac:dyDescent="0.25">
      <c r="A22" s="20" t="s">
        <v>19</v>
      </c>
      <c r="B22" s="26">
        <v>38746.896200000003</v>
      </c>
      <c r="C22" s="26"/>
      <c r="D22" s="26">
        <v>38746.896200000003</v>
      </c>
      <c r="E22" s="38">
        <v>0.47174670752933012</v>
      </c>
      <c r="F22" s="3"/>
      <c r="G22" s="1"/>
      <c r="H22" s="1"/>
      <c r="I22" s="42"/>
      <c r="J22" s="7"/>
      <c r="K22" s="7"/>
      <c r="L22" s="7"/>
    </row>
    <row r="23" spans="1:12" x14ac:dyDescent="0.25">
      <c r="A23" s="20" t="s">
        <v>17</v>
      </c>
      <c r="B23" s="26">
        <v>17476.642</v>
      </c>
      <c r="C23" s="26"/>
      <c r="D23" s="26">
        <v>17476.642</v>
      </c>
      <c r="E23" s="38">
        <v>0.21277958057886473</v>
      </c>
      <c r="F23" s="3"/>
      <c r="G23" s="1"/>
      <c r="H23" s="1"/>
      <c r="I23" s="42"/>
      <c r="J23" s="7"/>
      <c r="K23" s="7"/>
      <c r="L23" s="7"/>
    </row>
    <row r="24" spans="1:12" x14ac:dyDescent="0.25">
      <c r="A24" s="20" t="s">
        <v>12</v>
      </c>
      <c r="B24" s="26">
        <v>5855.1144000000004</v>
      </c>
      <c r="C24" s="26"/>
      <c r="D24" s="26">
        <v>5855.1144000000004</v>
      </c>
      <c r="E24" s="38">
        <v>7.128650837347765E-2</v>
      </c>
      <c r="F24" s="3"/>
      <c r="G24" s="1"/>
      <c r="H24" s="1"/>
      <c r="I24" s="42"/>
      <c r="J24" s="7"/>
      <c r="K24" s="7"/>
      <c r="L24" s="7"/>
    </row>
    <row r="25" spans="1:12" x14ac:dyDescent="0.25">
      <c r="A25" s="28" t="s">
        <v>18</v>
      </c>
      <c r="B25" s="26"/>
      <c r="C25" s="26">
        <v>1466.7270000000001</v>
      </c>
      <c r="D25" s="26">
        <v>5579.4295080000002</v>
      </c>
      <c r="E25" s="38">
        <v>6.7930021715932695E-2</v>
      </c>
      <c r="F25" s="3"/>
      <c r="G25" s="1"/>
      <c r="H25" s="1"/>
      <c r="I25" s="42"/>
      <c r="J25" s="7"/>
      <c r="K25" s="7"/>
      <c r="L25" s="7"/>
    </row>
    <row r="26" spans="1:12" x14ac:dyDescent="0.25">
      <c r="A26" s="28"/>
      <c r="B26" s="21"/>
      <c r="C26" s="40"/>
      <c r="D26" s="41"/>
      <c r="E26" s="27"/>
      <c r="F26" s="44"/>
      <c r="G26" s="42"/>
      <c r="H26" s="42"/>
      <c r="I26" s="42"/>
      <c r="J26" s="7"/>
      <c r="K26" s="7"/>
    </row>
    <row r="27" spans="1:12" x14ac:dyDescent="0.25">
      <c r="A27" s="29" t="s">
        <v>3</v>
      </c>
      <c r="B27" s="30">
        <f>+B17+B13+B7</f>
        <v>6810138.2854200006</v>
      </c>
      <c r="C27" s="30">
        <f>+C17+C13+C7</f>
        <v>368916.28679000004</v>
      </c>
      <c r="D27" s="30">
        <f>+D17+D13+D7</f>
        <v>8213495.8403691603</v>
      </c>
      <c r="E27" s="31">
        <f>+E17+E13+E7</f>
        <v>99.999999999999972</v>
      </c>
      <c r="F27" s="3"/>
      <c r="G27" s="1"/>
      <c r="H27" s="1"/>
      <c r="I27" s="42"/>
      <c r="J27" s="7"/>
      <c r="K27" s="7"/>
      <c r="L27" s="7"/>
    </row>
    <row r="28" spans="1:12" x14ac:dyDescent="0.25">
      <c r="A28" s="32" t="s">
        <v>15</v>
      </c>
      <c r="B28" s="33" t="str">
        <f>+"S/ "&amp;3.804</f>
        <v>S/ 3.804</v>
      </c>
      <c r="C28" s="34"/>
      <c r="D28" s="34"/>
      <c r="E28" s="35"/>
      <c r="G28" s="4"/>
      <c r="H28" s="4"/>
      <c r="I28" s="45"/>
      <c r="J28" s="7"/>
      <c r="K28" s="7"/>
    </row>
    <row r="29" spans="1:12" x14ac:dyDescent="0.25">
      <c r="A29" s="5"/>
      <c r="B29" s="36"/>
      <c r="C29" s="36"/>
      <c r="D29" s="36"/>
      <c r="E29" s="5"/>
      <c r="F29" s="46"/>
      <c r="H29" s="42"/>
      <c r="I29" s="47"/>
      <c r="J29" s="7"/>
      <c r="K29" s="7"/>
    </row>
    <row r="30" spans="1:12" x14ac:dyDescent="0.25">
      <c r="A30" s="5" t="s">
        <v>16</v>
      </c>
      <c r="B30" s="6">
        <f>+B27/D27</f>
        <v>0.82914004192323487</v>
      </c>
      <c r="C30" s="6">
        <f>1-B30</f>
        <v>0.17085995807676513</v>
      </c>
      <c r="D30" s="36"/>
      <c r="E30" s="5"/>
      <c r="H30" s="47"/>
      <c r="I30" s="47"/>
      <c r="J30" s="7"/>
      <c r="K30" s="7"/>
    </row>
    <row r="31" spans="1:12" x14ac:dyDescent="0.25">
      <c r="F31" s="46"/>
      <c r="H31" s="48"/>
      <c r="I31" s="48"/>
      <c r="J31" s="7"/>
      <c r="K31" s="7"/>
    </row>
    <row r="32" spans="1:12" x14ac:dyDescent="0.25">
      <c r="B32" s="3"/>
      <c r="C32" s="3"/>
      <c r="D32" s="3"/>
      <c r="F32" s="46"/>
      <c r="H32" s="48"/>
      <c r="I32" s="48"/>
      <c r="J32" s="7"/>
      <c r="K32" s="7"/>
    </row>
    <row r="33" spans="2:11" x14ac:dyDescent="0.25">
      <c r="F33" s="46"/>
      <c r="H33" s="47"/>
      <c r="I33" s="48"/>
      <c r="J33" s="7"/>
      <c r="K33" s="7"/>
    </row>
    <row r="34" spans="2:11" x14ac:dyDescent="0.25">
      <c r="B34" s="3"/>
      <c r="C34" s="3"/>
      <c r="D34" s="3"/>
      <c r="H34" s="42"/>
      <c r="I34" s="42"/>
      <c r="J34" s="1"/>
      <c r="K34" s="7"/>
    </row>
    <row r="35" spans="2:11" x14ac:dyDescent="0.25">
      <c r="H35" s="42"/>
      <c r="I35" s="42"/>
      <c r="J35" s="49"/>
    </row>
    <row r="36" spans="2:11" x14ac:dyDescent="0.25">
      <c r="B36" s="4"/>
      <c r="I36" s="50"/>
      <c r="J36" s="4"/>
    </row>
    <row r="37" spans="2:11" x14ac:dyDescent="0.25">
      <c r="H37" s="50"/>
      <c r="I37" s="42"/>
    </row>
    <row r="38" spans="2:11" x14ac:dyDescent="0.25">
      <c r="H38" s="4"/>
    </row>
  </sheetData>
  <mergeCells count="5">
    <mergeCell ref="A1:E1"/>
    <mergeCell ref="A2:E2"/>
    <mergeCell ref="A3:E3"/>
    <mergeCell ref="D4:E4"/>
    <mergeCell ref="D5:D6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FA8552-7A81-4E38-ADE3-9B3A298043EF}">
  <dimension ref="A1:E28"/>
  <sheetViews>
    <sheetView topLeftCell="A4" workbookViewId="0">
      <selection activeCell="G14" sqref="G14"/>
    </sheetView>
  </sheetViews>
  <sheetFormatPr baseColWidth="10" defaultRowHeight="15" x14ac:dyDescent="0.25"/>
  <cols>
    <col min="1" max="1" width="39.42578125" customWidth="1"/>
    <col min="2" max="2" width="15" customWidth="1"/>
    <col min="3" max="3" width="18.85546875" customWidth="1"/>
  </cols>
  <sheetData>
    <row r="1" spans="1:5" ht="15.75" x14ac:dyDescent="0.25">
      <c r="A1" s="55" t="s">
        <v>40</v>
      </c>
      <c r="B1" s="55"/>
      <c r="C1" s="55"/>
      <c r="D1" s="55"/>
      <c r="E1" s="55"/>
    </row>
    <row r="2" spans="1:5" x14ac:dyDescent="0.25">
      <c r="A2" s="56" t="s">
        <v>0</v>
      </c>
      <c r="B2" s="56"/>
      <c r="C2" s="56"/>
      <c r="D2" s="56"/>
      <c r="E2" s="56"/>
    </row>
    <row r="3" spans="1:5" x14ac:dyDescent="0.25">
      <c r="A3" s="57"/>
      <c r="B3" s="57"/>
      <c r="C3" s="57"/>
      <c r="D3" s="57"/>
      <c r="E3" s="57"/>
    </row>
    <row r="4" spans="1:5" ht="45" x14ac:dyDescent="0.25">
      <c r="A4" s="9"/>
      <c r="B4" s="10" t="s">
        <v>1</v>
      </c>
      <c r="C4" s="11" t="s">
        <v>2</v>
      </c>
      <c r="D4" s="58" t="s">
        <v>3</v>
      </c>
      <c r="E4" s="59"/>
    </row>
    <row r="5" spans="1:5" x14ac:dyDescent="0.25">
      <c r="A5" s="12" t="s">
        <v>4</v>
      </c>
      <c r="B5" s="13"/>
      <c r="C5" s="13"/>
      <c r="D5" s="60" t="s">
        <v>5</v>
      </c>
      <c r="E5" s="14"/>
    </row>
    <row r="6" spans="1:5" x14ac:dyDescent="0.25">
      <c r="A6" s="15"/>
      <c r="B6" s="16" t="s">
        <v>6</v>
      </c>
      <c r="C6" s="16" t="s">
        <v>7</v>
      </c>
      <c r="D6" s="61"/>
      <c r="E6" s="16" t="s">
        <v>8</v>
      </c>
    </row>
    <row r="7" spans="1:5" x14ac:dyDescent="0.25">
      <c r="A7" s="17" t="s">
        <v>9</v>
      </c>
      <c r="B7" s="18">
        <v>7506820</v>
      </c>
      <c r="C7" s="18">
        <v>10713</v>
      </c>
      <c r="D7" s="18">
        <v>7547186.5839999998</v>
      </c>
      <c r="E7" s="19">
        <v>82.549515337493588</v>
      </c>
    </row>
    <row r="8" spans="1:5" x14ac:dyDescent="0.25">
      <c r="A8" s="20" t="s">
        <v>20</v>
      </c>
      <c r="B8" s="21">
        <v>7432275</v>
      </c>
      <c r="C8" s="21"/>
      <c r="D8" s="21">
        <v>7432275</v>
      </c>
      <c r="E8" s="38">
        <v>81.292636968278003</v>
      </c>
    </row>
    <row r="9" spans="1:5" x14ac:dyDescent="0.25">
      <c r="A9" s="20" t="s">
        <v>22</v>
      </c>
      <c r="B9" s="21">
        <v>74544</v>
      </c>
      <c r="C9" s="21">
        <v>10713</v>
      </c>
      <c r="D9" s="21">
        <v>114910.584</v>
      </c>
      <c r="E9" s="38">
        <v>1.2568674314291137</v>
      </c>
    </row>
    <row r="10" spans="1:5" x14ac:dyDescent="0.25">
      <c r="A10" s="20" t="s">
        <v>23</v>
      </c>
      <c r="B10" s="21">
        <v>1</v>
      </c>
      <c r="C10" s="21"/>
      <c r="D10" s="21">
        <v>1</v>
      </c>
      <c r="E10" s="38">
        <v>1.0937786474299997E-5</v>
      </c>
    </row>
    <row r="11" spans="1:5" x14ac:dyDescent="0.25">
      <c r="A11" s="20"/>
      <c r="B11" s="21"/>
      <c r="C11" s="21"/>
      <c r="D11" s="21"/>
      <c r="E11" s="22"/>
    </row>
    <row r="12" spans="1:5" x14ac:dyDescent="0.25">
      <c r="A12" s="17" t="s">
        <v>24</v>
      </c>
      <c r="B12" s="21">
        <v>0</v>
      </c>
      <c r="C12" s="18">
        <v>384671</v>
      </c>
      <c r="D12" s="18">
        <v>1449440.328</v>
      </c>
      <c r="E12" s="19">
        <v>15.853668814903351</v>
      </c>
    </row>
    <row r="13" spans="1:5" x14ac:dyDescent="0.25">
      <c r="A13" s="2" t="s">
        <v>26</v>
      </c>
      <c r="B13" s="21"/>
      <c r="C13" s="40">
        <v>205569</v>
      </c>
      <c r="D13" s="41">
        <v>774583.99199999997</v>
      </c>
      <c r="E13" s="38">
        <v>8.4722343109068969</v>
      </c>
    </row>
    <row r="14" spans="1:5" ht="29.25" x14ac:dyDescent="0.25">
      <c r="A14" s="39" t="s">
        <v>25</v>
      </c>
      <c r="B14" s="26"/>
      <c r="C14" s="40">
        <v>179102</v>
      </c>
      <c r="D14" s="41">
        <v>674856.33600000001</v>
      </c>
      <c r="E14" s="38">
        <v>7.3814345039964548</v>
      </c>
    </row>
    <row r="15" spans="1:5" x14ac:dyDescent="0.25">
      <c r="A15" s="20"/>
      <c r="B15" s="21"/>
      <c r="C15" s="21"/>
      <c r="D15" s="21"/>
      <c r="E15" s="22"/>
    </row>
    <row r="16" spans="1:5" x14ac:dyDescent="0.25">
      <c r="A16" s="17" t="s">
        <v>10</v>
      </c>
      <c r="B16" s="18">
        <v>140335</v>
      </c>
      <c r="C16" s="18">
        <v>1501</v>
      </c>
      <c r="D16" s="18">
        <v>145990.76800000001</v>
      </c>
      <c r="E16" s="37">
        <v>1.5968158476030687</v>
      </c>
    </row>
    <row r="17" spans="1:5" x14ac:dyDescent="0.25">
      <c r="A17" s="20"/>
      <c r="B17" s="21"/>
      <c r="C17" s="21"/>
      <c r="D17" s="21"/>
      <c r="E17" s="22"/>
    </row>
    <row r="18" spans="1:5" ht="29.25" x14ac:dyDescent="0.25">
      <c r="A18" s="23" t="s">
        <v>11</v>
      </c>
      <c r="B18" s="24">
        <v>140335</v>
      </c>
      <c r="C18" s="24">
        <v>1501</v>
      </c>
      <c r="D18" s="24">
        <v>145990.76800000001</v>
      </c>
      <c r="E18" s="25">
        <v>1.5968158476030687</v>
      </c>
    </row>
    <row r="19" spans="1:5" x14ac:dyDescent="0.25">
      <c r="A19" s="20" t="s">
        <v>14</v>
      </c>
      <c r="B19" s="26">
        <v>59475</v>
      </c>
      <c r="C19" s="26"/>
      <c r="D19" s="26">
        <v>59475</v>
      </c>
      <c r="E19" s="38">
        <v>0.65052485055899234</v>
      </c>
    </row>
    <row r="20" spans="1:5" x14ac:dyDescent="0.25">
      <c r="A20" s="20" t="s">
        <v>13</v>
      </c>
      <c r="B20" s="26">
        <v>46936</v>
      </c>
      <c r="C20" s="26"/>
      <c r="D20" s="26">
        <v>46936</v>
      </c>
      <c r="E20" s="38">
        <v>0.51337594595774472</v>
      </c>
    </row>
    <row r="21" spans="1:5" x14ac:dyDescent="0.25">
      <c r="A21" s="20" t="s">
        <v>19</v>
      </c>
      <c r="B21" s="26">
        <v>28432</v>
      </c>
      <c r="C21" s="26"/>
      <c r="D21" s="26">
        <v>28432</v>
      </c>
      <c r="E21" s="38">
        <v>0.31098314503729751</v>
      </c>
    </row>
    <row r="22" spans="1:5" x14ac:dyDescent="0.25">
      <c r="A22" s="20" t="s">
        <v>17</v>
      </c>
      <c r="B22" s="26">
        <v>5492</v>
      </c>
      <c r="C22" s="26"/>
      <c r="D22" s="26">
        <v>5492</v>
      </c>
      <c r="E22" s="38">
        <v>6.0070323316855578E-2</v>
      </c>
    </row>
    <row r="23" spans="1:5" x14ac:dyDescent="0.25">
      <c r="A23" s="28" t="s">
        <v>34</v>
      </c>
      <c r="B23" s="26"/>
      <c r="C23" s="26">
        <v>1501</v>
      </c>
      <c r="D23" s="26">
        <v>5655.768</v>
      </c>
      <c r="E23" s="38">
        <v>6.1861582732178746E-2</v>
      </c>
    </row>
    <row r="24" spans="1:5" x14ac:dyDescent="0.25">
      <c r="A24" s="28"/>
      <c r="B24" s="21"/>
      <c r="C24" s="40"/>
      <c r="D24" s="41"/>
      <c r="E24" s="27"/>
    </row>
    <row r="25" spans="1:5" x14ac:dyDescent="0.25">
      <c r="A25" s="29" t="s">
        <v>3</v>
      </c>
      <c r="B25" s="30">
        <v>7647155</v>
      </c>
      <c r="C25" s="30">
        <v>396885</v>
      </c>
      <c r="D25" s="30">
        <v>9142617.6799999997</v>
      </c>
      <c r="E25" s="31">
        <v>100</v>
      </c>
    </row>
    <row r="26" spans="1:5" x14ac:dyDescent="0.25">
      <c r="A26" s="32" t="s">
        <v>15</v>
      </c>
      <c r="B26" s="54" t="s">
        <v>41</v>
      </c>
      <c r="C26" s="34"/>
      <c r="D26" s="34"/>
      <c r="E26" s="35"/>
    </row>
    <row r="27" spans="1:5" x14ac:dyDescent="0.25">
      <c r="A27" s="5"/>
      <c r="B27" s="36"/>
      <c r="C27" s="36"/>
      <c r="D27" s="36"/>
      <c r="E27" s="5"/>
    </row>
    <row r="28" spans="1:5" x14ac:dyDescent="0.25">
      <c r="A28" s="5" t="s">
        <v>16</v>
      </c>
      <c r="B28" s="6">
        <v>0.83599999999999997</v>
      </c>
      <c r="C28" s="6">
        <v>0.16400000000000001</v>
      </c>
      <c r="D28" s="36"/>
      <c r="E28" s="5"/>
    </row>
  </sheetData>
  <mergeCells count="5">
    <mergeCell ref="A1:E1"/>
    <mergeCell ref="A2:E2"/>
    <mergeCell ref="A3:E3"/>
    <mergeCell ref="D4:E4"/>
    <mergeCell ref="D5:D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D4DC0B-6E72-45AC-8FC2-63D41D8B664B}">
  <dimension ref="A1:E28"/>
  <sheetViews>
    <sheetView tabSelected="1" workbookViewId="0">
      <selection activeCell="C28" sqref="C28"/>
    </sheetView>
  </sheetViews>
  <sheetFormatPr baseColWidth="10" defaultRowHeight="15" x14ac:dyDescent="0.25"/>
  <cols>
    <col min="1" max="1" width="44.85546875" customWidth="1"/>
    <col min="2" max="2" width="13.85546875" customWidth="1"/>
    <col min="3" max="3" width="19.5703125" customWidth="1"/>
    <col min="4" max="4" width="13.28515625" customWidth="1"/>
  </cols>
  <sheetData>
    <row r="1" spans="1:5" ht="15.75" x14ac:dyDescent="0.25">
      <c r="A1" s="55" t="s">
        <v>42</v>
      </c>
      <c r="B1" s="55"/>
      <c r="C1" s="55"/>
      <c r="D1" s="55"/>
      <c r="E1" s="55"/>
    </row>
    <row r="2" spans="1:5" x14ac:dyDescent="0.25">
      <c r="A2" s="56" t="s">
        <v>0</v>
      </c>
      <c r="B2" s="56"/>
      <c r="C2" s="56"/>
      <c r="D2" s="56"/>
      <c r="E2" s="56"/>
    </row>
    <row r="3" spans="1:5" x14ac:dyDescent="0.25">
      <c r="A3" s="57"/>
      <c r="B3" s="57"/>
      <c r="C3" s="57"/>
      <c r="D3" s="57"/>
      <c r="E3" s="57"/>
    </row>
    <row r="4" spans="1:5" ht="45" x14ac:dyDescent="0.25">
      <c r="A4" s="9"/>
      <c r="B4" s="10" t="s">
        <v>1</v>
      </c>
      <c r="C4" s="11" t="s">
        <v>2</v>
      </c>
      <c r="D4" s="58" t="s">
        <v>3</v>
      </c>
      <c r="E4" s="59"/>
    </row>
    <row r="5" spans="1:5" x14ac:dyDescent="0.25">
      <c r="A5" s="12" t="s">
        <v>4</v>
      </c>
      <c r="B5" s="13"/>
      <c r="C5" s="13"/>
      <c r="D5" s="60" t="s">
        <v>5</v>
      </c>
      <c r="E5" s="14"/>
    </row>
    <row r="6" spans="1:5" x14ac:dyDescent="0.25">
      <c r="A6" s="15"/>
      <c r="B6" s="16" t="s">
        <v>6</v>
      </c>
      <c r="C6" s="16" t="s">
        <v>7</v>
      </c>
      <c r="D6" s="61"/>
      <c r="E6" s="16" t="s">
        <v>8</v>
      </c>
    </row>
    <row r="7" spans="1:5" x14ac:dyDescent="0.25">
      <c r="A7" s="17" t="s">
        <v>9</v>
      </c>
      <c r="B7" s="18">
        <v>7537659.2234800002</v>
      </c>
      <c r="C7" s="18">
        <v>3957.4557799999998</v>
      </c>
      <c r="D7" s="18">
        <v>7552468.0230087601</v>
      </c>
      <c r="E7" s="19">
        <v>82.253095484030496</v>
      </c>
    </row>
    <row r="8" spans="1:5" x14ac:dyDescent="0.25">
      <c r="A8" s="20" t="s">
        <v>20</v>
      </c>
      <c r="B8" s="21">
        <v>7257926.0559999999</v>
      </c>
      <c r="C8" s="21"/>
      <c r="D8" s="21">
        <v>7257926.0559999999</v>
      </c>
      <c r="E8" s="38">
        <v>79.045271437292712</v>
      </c>
    </row>
    <row r="9" spans="1:5" x14ac:dyDescent="0.25">
      <c r="A9" s="20" t="s">
        <v>22</v>
      </c>
      <c r="B9" s="21">
        <v>279732.16748</v>
      </c>
      <c r="C9" s="21">
        <v>3957.4557799999998</v>
      </c>
      <c r="D9" s="21">
        <v>294540.96700876002</v>
      </c>
      <c r="E9" s="38">
        <v>3.2078131558481826</v>
      </c>
    </row>
    <row r="10" spans="1:5" x14ac:dyDescent="0.25">
      <c r="A10" s="20" t="s">
        <v>23</v>
      </c>
      <c r="B10" s="21">
        <v>1</v>
      </c>
      <c r="C10" s="21"/>
      <c r="D10" s="21">
        <v>1</v>
      </c>
      <c r="E10" s="38">
        <v>1.0890889605019792E-5</v>
      </c>
    </row>
    <row r="11" spans="1:5" x14ac:dyDescent="0.25">
      <c r="A11" s="20"/>
      <c r="B11" s="21"/>
      <c r="C11" s="21"/>
      <c r="D11" s="21"/>
      <c r="E11" s="22"/>
    </row>
    <row r="12" spans="1:5" x14ac:dyDescent="0.25">
      <c r="A12" s="17" t="s">
        <v>24</v>
      </c>
      <c r="B12" s="21"/>
      <c r="C12" s="18">
        <v>396302.92309999996</v>
      </c>
      <c r="D12" s="18">
        <v>1482965.5382401999</v>
      </c>
      <c r="E12" s="19">
        <v>16.150813965022778</v>
      </c>
    </row>
    <row r="13" spans="1:5" x14ac:dyDescent="0.25">
      <c r="A13" s="2" t="s">
        <v>43</v>
      </c>
      <c r="B13" s="21"/>
      <c r="C13" s="40">
        <v>216491.87436999998</v>
      </c>
      <c r="D13" s="41">
        <v>810112.59389253985</v>
      </c>
      <c r="E13" s="38">
        <v>8.8228468277198839</v>
      </c>
    </row>
    <row r="14" spans="1:5" ht="100.5" x14ac:dyDescent="0.25">
      <c r="A14" s="39" t="s">
        <v>44</v>
      </c>
      <c r="B14" s="26"/>
      <c r="C14" s="40">
        <v>179811.04872999998</v>
      </c>
      <c r="D14" s="41">
        <v>672852.94434765994</v>
      </c>
      <c r="E14" s="38">
        <v>7.3279671373028918</v>
      </c>
    </row>
    <row r="15" spans="1:5" x14ac:dyDescent="0.25">
      <c r="A15" s="20"/>
      <c r="B15" s="21"/>
      <c r="C15" s="21"/>
      <c r="D15" s="21"/>
      <c r="E15" s="22"/>
    </row>
    <row r="16" spans="1:5" x14ac:dyDescent="0.25">
      <c r="A16" s="17" t="s">
        <v>10</v>
      </c>
      <c r="B16" s="18">
        <v>140890.17560000002</v>
      </c>
      <c r="C16" s="18">
        <v>1513.2660000000001</v>
      </c>
      <c r="D16" s="18">
        <v>146552.81697200003</v>
      </c>
      <c r="E16" s="37">
        <v>1.5960905509467231</v>
      </c>
    </row>
    <row r="17" spans="1:5" x14ac:dyDescent="0.25">
      <c r="A17" s="20"/>
      <c r="B17" s="21"/>
      <c r="C17" s="21"/>
      <c r="D17" s="21"/>
      <c r="E17" s="22"/>
    </row>
    <row r="18" spans="1:5" ht="29.25" x14ac:dyDescent="0.25">
      <c r="A18" s="23" t="s">
        <v>11</v>
      </c>
      <c r="B18" s="24">
        <v>140890.17560000002</v>
      </c>
      <c r="C18" s="24">
        <v>1513.2660000000001</v>
      </c>
      <c r="D18" s="24">
        <v>146552.81697200003</v>
      </c>
      <c r="E18" s="25">
        <v>1.5960905509467231</v>
      </c>
    </row>
    <row r="19" spans="1:5" x14ac:dyDescent="0.25">
      <c r="A19" s="20" t="s">
        <v>14</v>
      </c>
      <c r="B19" s="26">
        <v>59668.84</v>
      </c>
      <c r="C19" s="26"/>
      <c r="D19" s="26">
        <v>59668.84</v>
      </c>
      <c r="E19" s="38">
        <v>0.64984674929958919</v>
      </c>
    </row>
    <row r="20" spans="1:5" x14ac:dyDescent="0.25">
      <c r="A20" s="20" t="s">
        <v>13</v>
      </c>
      <c r="B20" s="26">
        <v>47457.338000000003</v>
      </c>
      <c r="C20" s="26"/>
      <c r="D20" s="26">
        <v>47457.338000000003</v>
      </c>
      <c r="E20" s="38">
        <v>0.51685262910611085</v>
      </c>
    </row>
    <row r="21" spans="1:5" x14ac:dyDescent="0.25">
      <c r="A21" s="20" t="s">
        <v>19</v>
      </c>
      <c r="B21" s="26">
        <v>28221.790800000002</v>
      </c>
      <c r="C21" s="26"/>
      <c r="D21" s="26">
        <v>28221.790800000002</v>
      </c>
      <c r="E21" s="38">
        <v>0.30736040805876325</v>
      </c>
    </row>
    <row r="22" spans="1:5" x14ac:dyDescent="0.25">
      <c r="A22" s="20" t="s">
        <v>17</v>
      </c>
      <c r="B22" s="26">
        <v>5542.2067999999999</v>
      </c>
      <c r="C22" s="26"/>
      <c r="D22" s="26">
        <v>5542.2067999999999</v>
      </c>
      <c r="E22" s="38">
        <v>6.0359562426990018E-2</v>
      </c>
    </row>
    <row r="23" spans="1:5" x14ac:dyDescent="0.25">
      <c r="A23" s="28" t="s">
        <v>34</v>
      </c>
      <c r="B23" s="26"/>
      <c r="C23" s="26">
        <v>1513.2660000000001</v>
      </c>
      <c r="D23" s="26">
        <v>5662.641372</v>
      </c>
      <c r="E23" s="38">
        <v>6.1671202055269825E-2</v>
      </c>
    </row>
    <row r="24" spans="1:5" x14ac:dyDescent="0.25">
      <c r="A24" s="28"/>
      <c r="B24" s="21"/>
      <c r="C24" s="40"/>
      <c r="D24" s="41"/>
      <c r="E24" s="27"/>
    </row>
    <row r="25" spans="1:5" x14ac:dyDescent="0.25">
      <c r="A25" s="29" t="s">
        <v>3</v>
      </c>
      <c r="B25" s="30">
        <v>7678549.3990799999</v>
      </c>
      <c r="C25" s="30">
        <v>401773.64487999998</v>
      </c>
      <c r="D25" s="30">
        <v>9181986.3782209605</v>
      </c>
      <c r="E25" s="31">
        <v>100</v>
      </c>
    </row>
    <row r="26" spans="1:5" x14ac:dyDescent="0.25">
      <c r="A26" s="32" t="s">
        <v>15</v>
      </c>
      <c r="B26" s="54" t="s">
        <v>45</v>
      </c>
      <c r="C26" s="34"/>
      <c r="D26" s="34"/>
      <c r="E26" s="35"/>
    </row>
    <row r="27" spans="1:5" x14ac:dyDescent="0.25">
      <c r="A27" s="5"/>
      <c r="B27" s="62"/>
      <c r="C27" s="36"/>
      <c r="D27" s="63"/>
      <c r="E27" s="5"/>
    </row>
    <row r="28" spans="1:5" x14ac:dyDescent="0.25">
      <c r="A28" s="5" t="s">
        <v>16</v>
      </c>
      <c r="B28" s="6">
        <v>0.83626233832071351</v>
      </c>
      <c r="C28" s="6">
        <v>0.16400000000000001</v>
      </c>
      <c r="D28" s="36"/>
      <c r="E28" s="5"/>
    </row>
  </sheetData>
  <mergeCells count="5">
    <mergeCell ref="A1:E1"/>
    <mergeCell ref="A2:E2"/>
    <mergeCell ref="A3:E3"/>
    <mergeCell ref="D4:E4"/>
    <mergeCell ref="D5:D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38"/>
  <sheetViews>
    <sheetView workbookViewId="0">
      <selection activeCell="I14" sqref="I14"/>
    </sheetView>
  </sheetViews>
  <sheetFormatPr baseColWidth="10" defaultRowHeight="15" x14ac:dyDescent="0.25"/>
  <cols>
    <col min="1" max="1" width="38.140625" customWidth="1"/>
    <col min="2" max="2" width="18.5703125" customWidth="1"/>
    <col min="3" max="3" width="18.42578125" customWidth="1"/>
    <col min="4" max="4" width="14.28515625" customWidth="1"/>
    <col min="5" max="5" width="13.7109375" customWidth="1"/>
    <col min="6" max="6" width="12.85546875" bestFit="1" customWidth="1"/>
    <col min="7" max="7" width="13.85546875" bestFit="1" customWidth="1"/>
    <col min="8" max="8" width="11.42578125" customWidth="1"/>
    <col min="9" max="9" width="12.28515625" bestFit="1" customWidth="1"/>
    <col min="257" max="257" width="38.140625" customWidth="1"/>
    <col min="258" max="258" width="18.5703125" customWidth="1"/>
    <col min="259" max="259" width="18.42578125" customWidth="1"/>
    <col min="260" max="260" width="14.28515625" customWidth="1"/>
    <col min="261" max="261" width="13.7109375" customWidth="1"/>
    <col min="262" max="262" width="12.85546875" bestFit="1" customWidth="1"/>
    <col min="263" max="263" width="13.85546875" bestFit="1" customWidth="1"/>
    <col min="264" max="264" width="11.42578125" customWidth="1"/>
    <col min="265" max="265" width="12.28515625" bestFit="1" customWidth="1"/>
    <col min="513" max="513" width="38.140625" customWidth="1"/>
    <col min="514" max="514" width="18.5703125" customWidth="1"/>
    <col min="515" max="515" width="18.42578125" customWidth="1"/>
    <col min="516" max="516" width="14.28515625" customWidth="1"/>
    <col min="517" max="517" width="13.7109375" customWidth="1"/>
    <col min="518" max="518" width="12.85546875" bestFit="1" customWidth="1"/>
    <col min="519" max="519" width="13.85546875" bestFit="1" customWidth="1"/>
    <col min="520" max="520" width="11.42578125" customWidth="1"/>
    <col min="521" max="521" width="12.28515625" bestFit="1" customWidth="1"/>
    <col min="769" max="769" width="38.140625" customWidth="1"/>
    <col min="770" max="770" width="18.5703125" customWidth="1"/>
    <col min="771" max="771" width="18.42578125" customWidth="1"/>
    <col min="772" max="772" width="14.28515625" customWidth="1"/>
    <col min="773" max="773" width="13.7109375" customWidth="1"/>
    <col min="774" max="774" width="12.85546875" bestFit="1" customWidth="1"/>
    <col min="775" max="775" width="13.85546875" bestFit="1" customWidth="1"/>
    <col min="776" max="776" width="11.42578125" customWidth="1"/>
    <col min="777" max="777" width="12.28515625" bestFit="1" customWidth="1"/>
    <col min="1025" max="1025" width="38.140625" customWidth="1"/>
    <col min="1026" max="1026" width="18.5703125" customWidth="1"/>
    <col min="1027" max="1027" width="18.42578125" customWidth="1"/>
    <col min="1028" max="1028" width="14.28515625" customWidth="1"/>
    <col min="1029" max="1029" width="13.7109375" customWidth="1"/>
    <col min="1030" max="1030" width="12.85546875" bestFit="1" customWidth="1"/>
    <col min="1031" max="1031" width="13.85546875" bestFit="1" customWidth="1"/>
    <col min="1032" max="1032" width="11.42578125" customWidth="1"/>
    <col min="1033" max="1033" width="12.28515625" bestFit="1" customWidth="1"/>
    <col min="1281" max="1281" width="38.140625" customWidth="1"/>
    <col min="1282" max="1282" width="18.5703125" customWidth="1"/>
    <col min="1283" max="1283" width="18.42578125" customWidth="1"/>
    <col min="1284" max="1284" width="14.28515625" customWidth="1"/>
    <col min="1285" max="1285" width="13.7109375" customWidth="1"/>
    <col min="1286" max="1286" width="12.85546875" bestFit="1" customWidth="1"/>
    <col min="1287" max="1287" width="13.85546875" bestFit="1" customWidth="1"/>
    <col min="1288" max="1288" width="11.42578125" customWidth="1"/>
    <col min="1289" max="1289" width="12.28515625" bestFit="1" customWidth="1"/>
    <col min="1537" max="1537" width="38.140625" customWidth="1"/>
    <col min="1538" max="1538" width="18.5703125" customWidth="1"/>
    <col min="1539" max="1539" width="18.42578125" customWidth="1"/>
    <col min="1540" max="1540" width="14.28515625" customWidth="1"/>
    <col min="1541" max="1541" width="13.7109375" customWidth="1"/>
    <col min="1542" max="1542" width="12.85546875" bestFit="1" customWidth="1"/>
    <col min="1543" max="1543" width="13.85546875" bestFit="1" customWidth="1"/>
    <col min="1544" max="1544" width="11.42578125" customWidth="1"/>
    <col min="1545" max="1545" width="12.28515625" bestFit="1" customWidth="1"/>
    <col min="1793" max="1793" width="38.140625" customWidth="1"/>
    <col min="1794" max="1794" width="18.5703125" customWidth="1"/>
    <col min="1795" max="1795" width="18.42578125" customWidth="1"/>
    <col min="1796" max="1796" width="14.28515625" customWidth="1"/>
    <col min="1797" max="1797" width="13.7109375" customWidth="1"/>
    <col min="1798" max="1798" width="12.85546875" bestFit="1" customWidth="1"/>
    <col min="1799" max="1799" width="13.85546875" bestFit="1" customWidth="1"/>
    <col min="1800" max="1800" width="11.42578125" customWidth="1"/>
    <col min="1801" max="1801" width="12.28515625" bestFit="1" customWidth="1"/>
    <col min="2049" max="2049" width="38.140625" customWidth="1"/>
    <col min="2050" max="2050" width="18.5703125" customWidth="1"/>
    <col min="2051" max="2051" width="18.42578125" customWidth="1"/>
    <col min="2052" max="2052" width="14.28515625" customWidth="1"/>
    <col min="2053" max="2053" width="13.7109375" customWidth="1"/>
    <col min="2054" max="2054" width="12.85546875" bestFit="1" customWidth="1"/>
    <col min="2055" max="2055" width="13.85546875" bestFit="1" customWidth="1"/>
    <col min="2056" max="2056" width="11.42578125" customWidth="1"/>
    <col min="2057" max="2057" width="12.28515625" bestFit="1" customWidth="1"/>
    <col min="2305" max="2305" width="38.140625" customWidth="1"/>
    <col min="2306" max="2306" width="18.5703125" customWidth="1"/>
    <col min="2307" max="2307" width="18.42578125" customWidth="1"/>
    <col min="2308" max="2308" width="14.28515625" customWidth="1"/>
    <col min="2309" max="2309" width="13.7109375" customWidth="1"/>
    <col min="2310" max="2310" width="12.85546875" bestFit="1" customWidth="1"/>
    <col min="2311" max="2311" width="13.85546875" bestFit="1" customWidth="1"/>
    <col min="2312" max="2312" width="11.42578125" customWidth="1"/>
    <col min="2313" max="2313" width="12.28515625" bestFit="1" customWidth="1"/>
    <col min="2561" max="2561" width="38.140625" customWidth="1"/>
    <col min="2562" max="2562" width="18.5703125" customWidth="1"/>
    <col min="2563" max="2563" width="18.42578125" customWidth="1"/>
    <col min="2564" max="2564" width="14.28515625" customWidth="1"/>
    <col min="2565" max="2565" width="13.7109375" customWidth="1"/>
    <col min="2566" max="2566" width="12.85546875" bestFit="1" customWidth="1"/>
    <col min="2567" max="2567" width="13.85546875" bestFit="1" customWidth="1"/>
    <col min="2568" max="2568" width="11.42578125" customWidth="1"/>
    <col min="2569" max="2569" width="12.28515625" bestFit="1" customWidth="1"/>
    <col min="2817" max="2817" width="38.140625" customWidth="1"/>
    <col min="2818" max="2818" width="18.5703125" customWidth="1"/>
    <col min="2819" max="2819" width="18.42578125" customWidth="1"/>
    <col min="2820" max="2820" width="14.28515625" customWidth="1"/>
    <col min="2821" max="2821" width="13.7109375" customWidth="1"/>
    <col min="2822" max="2822" width="12.85546875" bestFit="1" customWidth="1"/>
    <col min="2823" max="2823" width="13.85546875" bestFit="1" customWidth="1"/>
    <col min="2824" max="2824" width="11.42578125" customWidth="1"/>
    <col min="2825" max="2825" width="12.28515625" bestFit="1" customWidth="1"/>
    <col min="3073" max="3073" width="38.140625" customWidth="1"/>
    <col min="3074" max="3074" width="18.5703125" customWidth="1"/>
    <col min="3075" max="3075" width="18.42578125" customWidth="1"/>
    <col min="3076" max="3076" width="14.28515625" customWidth="1"/>
    <col min="3077" max="3077" width="13.7109375" customWidth="1"/>
    <col min="3078" max="3078" width="12.85546875" bestFit="1" customWidth="1"/>
    <col min="3079" max="3079" width="13.85546875" bestFit="1" customWidth="1"/>
    <col min="3080" max="3080" width="11.42578125" customWidth="1"/>
    <col min="3081" max="3081" width="12.28515625" bestFit="1" customWidth="1"/>
    <col min="3329" max="3329" width="38.140625" customWidth="1"/>
    <col min="3330" max="3330" width="18.5703125" customWidth="1"/>
    <col min="3331" max="3331" width="18.42578125" customWidth="1"/>
    <col min="3332" max="3332" width="14.28515625" customWidth="1"/>
    <col min="3333" max="3333" width="13.7109375" customWidth="1"/>
    <col min="3334" max="3334" width="12.85546875" bestFit="1" customWidth="1"/>
    <col min="3335" max="3335" width="13.85546875" bestFit="1" customWidth="1"/>
    <col min="3336" max="3336" width="11.42578125" customWidth="1"/>
    <col min="3337" max="3337" width="12.28515625" bestFit="1" customWidth="1"/>
    <col min="3585" max="3585" width="38.140625" customWidth="1"/>
    <col min="3586" max="3586" width="18.5703125" customWidth="1"/>
    <col min="3587" max="3587" width="18.42578125" customWidth="1"/>
    <col min="3588" max="3588" width="14.28515625" customWidth="1"/>
    <col min="3589" max="3589" width="13.7109375" customWidth="1"/>
    <col min="3590" max="3590" width="12.85546875" bestFit="1" customWidth="1"/>
    <col min="3591" max="3591" width="13.85546875" bestFit="1" customWidth="1"/>
    <col min="3592" max="3592" width="11.42578125" customWidth="1"/>
    <col min="3593" max="3593" width="12.28515625" bestFit="1" customWidth="1"/>
    <col min="3841" max="3841" width="38.140625" customWidth="1"/>
    <col min="3842" max="3842" width="18.5703125" customWidth="1"/>
    <col min="3843" max="3843" width="18.42578125" customWidth="1"/>
    <col min="3844" max="3844" width="14.28515625" customWidth="1"/>
    <col min="3845" max="3845" width="13.7109375" customWidth="1"/>
    <col min="3846" max="3846" width="12.85546875" bestFit="1" customWidth="1"/>
    <col min="3847" max="3847" width="13.85546875" bestFit="1" customWidth="1"/>
    <col min="3848" max="3848" width="11.42578125" customWidth="1"/>
    <col min="3849" max="3849" width="12.28515625" bestFit="1" customWidth="1"/>
    <col min="4097" max="4097" width="38.140625" customWidth="1"/>
    <col min="4098" max="4098" width="18.5703125" customWidth="1"/>
    <col min="4099" max="4099" width="18.42578125" customWidth="1"/>
    <col min="4100" max="4100" width="14.28515625" customWidth="1"/>
    <col min="4101" max="4101" width="13.7109375" customWidth="1"/>
    <col min="4102" max="4102" width="12.85546875" bestFit="1" customWidth="1"/>
    <col min="4103" max="4103" width="13.85546875" bestFit="1" customWidth="1"/>
    <col min="4104" max="4104" width="11.42578125" customWidth="1"/>
    <col min="4105" max="4105" width="12.28515625" bestFit="1" customWidth="1"/>
    <col min="4353" max="4353" width="38.140625" customWidth="1"/>
    <col min="4354" max="4354" width="18.5703125" customWidth="1"/>
    <col min="4355" max="4355" width="18.42578125" customWidth="1"/>
    <col min="4356" max="4356" width="14.28515625" customWidth="1"/>
    <col min="4357" max="4357" width="13.7109375" customWidth="1"/>
    <col min="4358" max="4358" width="12.85546875" bestFit="1" customWidth="1"/>
    <col min="4359" max="4359" width="13.85546875" bestFit="1" customWidth="1"/>
    <col min="4360" max="4360" width="11.42578125" customWidth="1"/>
    <col min="4361" max="4361" width="12.28515625" bestFit="1" customWidth="1"/>
    <col min="4609" max="4609" width="38.140625" customWidth="1"/>
    <col min="4610" max="4610" width="18.5703125" customWidth="1"/>
    <col min="4611" max="4611" width="18.42578125" customWidth="1"/>
    <col min="4612" max="4612" width="14.28515625" customWidth="1"/>
    <col min="4613" max="4613" width="13.7109375" customWidth="1"/>
    <col min="4614" max="4614" width="12.85546875" bestFit="1" customWidth="1"/>
    <col min="4615" max="4615" width="13.85546875" bestFit="1" customWidth="1"/>
    <col min="4616" max="4616" width="11.42578125" customWidth="1"/>
    <col min="4617" max="4617" width="12.28515625" bestFit="1" customWidth="1"/>
    <col min="4865" max="4865" width="38.140625" customWidth="1"/>
    <col min="4866" max="4866" width="18.5703125" customWidth="1"/>
    <col min="4867" max="4867" width="18.42578125" customWidth="1"/>
    <col min="4868" max="4868" width="14.28515625" customWidth="1"/>
    <col min="4869" max="4869" width="13.7109375" customWidth="1"/>
    <col min="4870" max="4870" width="12.85546875" bestFit="1" customWidth="1"/>
    <col min="4871" max="4871" width="13.85546875" bestFit="1" customWidth="1"/>
    <col min="4872" max="4872" width="11.42578125" customWidth="1"/>
    <col min="4873" max="4873" width="12.28515625" bestFit="1" customWidth="1"/>
    <col min="5121" max="5121" width="38.140625" customWidth="1"/>
    <col min="5122" max="5122" width="18.5703125" customWidth="1"/>
    <col min="5123" max="5123" width="18.42578125" customWidth="1"/>
    <col min="5124" max="5124" width="14.28515625" customWidth="1"/>
    <col min="5125" max="5125" width="13.7109375" customWidth="1"/>
    <col min="5126" max="5126" width="12.85546875" bestFit="1" customWidth="1"/>
    <col min="5127" max="5127" width="13.85546875" bestFit="1" customWidth="1"/>
    <col min="5128" max="5128" width="11.42578125" customWidth="1"/>
    <col min="5129" max="5129" width="12.28515625" bestFit="1" customWidth="1"/>
    <col min="5377" max="5377" width="38.140625" customWidth="1"/>
    <col min="5378" max="5378" width="18.5703125" customWidth="1"/>
    <col min="5379" max="5379" width="18.42578125" customWidth="1"/>
    <col min="5380" max="5380" width="14.28515625" customWidth="1"/>
    <col min="5381" max="5381" width="13.7109375" customWidth="1"/>
    <col min="5382" max="5382" width="12.85546875" bestFit="1" customWidth="1"/>
    <col min="5383" max="5383" width="13.85546875" bestFit="1" customWidth="1"/>
    <col min="5384" max="5384" width="11.42578125" customWidth="1"/>
    <col min="5385" max="5385" width="12.28515625" bestFit="1" customWidth="1"/>
    <col min="5633" max="5633" width="38.140625" customWidth="1"/>
    <col min="5634" max="5634" width="18.5703125" customWidth="1"/>
    <col min="5635" max="5635" width="18.42578125" customWidth="1"/>
    <col min="5636" max="5636" width="14.28515625" customWidth="1"/>
    <col min="5637" max="5637" width="13.7109375" customWidth="1"/>
    <col min="5638" max="5638" width="12.85546875" bestFit="1" customWidth="1"/>
    <col min="5639" max="5639" width="13.85546875" bestFit="1" customWidth="1"/>
    <col min="5640" max="5640" width="11.42578125" customWidth="1"/>
    <col min="5641" max="5641" width="12.28515625" bestFit="1" customWidth="1"/>
    <col min="5889" max="5889" width="38.140625" customWidth="1"/>
    <col min="5890" max="5890" width="18.5703125" customWidth="1"/>
    <col min="5891" max="5891" width="18.42578125" customWidth="1"/>
    <col min="5892" max="5892" width="14.28515625" customWidth="1"/>
    <col min="5893" max="5893" width="13.7109375" customWidth="1"/>
    <col min="5894" max="5894" width="12.85546875" bestFit="1" customWidth="1"/>
    <col min="5895" max="5895" width="13.85546875" bestFit="1" customWidth="1"/>
    <col min="5896" max="5896" width="11.42578125" customWidth="1"/>
    <col min="5897" max="5897" width="12.28515625" bestFit="1" customWidth="1"/>
    <col min="6145" max="6145" width="38.140625" customWidth="1"/>
    <col min="6146" max="6146" width="18.5703125" customWidth="1"/>
    <col min="6147" max="6147" width="18.42578125" customWidth="1"/>
    <col min="6148" max="6148" width="14.28515625" customWidth="1"/>
    <col min="6149" max="6149" width="13.7109375" customWidth="1"/>
    <col min="6150" max="6150" width="12.85546875" bestFit="1" customWidth="1"/>
    <col min="6151" max="6151" width="13.85546875" bestFit="1" customWidth="1"/>
    <col min="6152" max="6152" width="11.42578125" customWidth="1"/>
    <col min="6153" max="6153" width="12.28515625" bestFit="1" customWidth="1"/>
    <col min="6401" max="6401" width="38.140625" customWidth="1"/>
    <col min="6402" max="6402" width="18.5703125" customWidth="1"/>
    <col min="6403" max="6403" width="18.42578125" customWidth="1"/>
    <col min="6404" max="6404" width="14.28515625" customWidth="1"/>
    <col min="6405" max="6405" width="13.7109375" customWidth="1"/>
    <col min="6406" max="6406" width="12.85546875" bestFit="1" customWidth="1"/>
    <col min="6407" max="6407" width="13.85546875" bestFit="1" customWidth="1"/>
    <col min="6408" max="6408" width="11.42578125" customWidth="1"/>
    <col min="6409" max="6409" width="12.28515625" bestFit="1" customWidth="1"/>
    <col min="6657" max="6657" width="38.140625" customWidth="1"/>
    <col min="6658" max="6658" width="18.5703125" customWidth="1"/>
    <col min="6659" max="6659" width="18.42578125" customWidth="1"/>
    <col min="6660" max="6660" width="14.28515625" customWidth="1"/>
    <col min="6661" max="6661" width="13.7109375" customWidth="1"/>
    <col min="6662" max="6662" width="12.85546875" bestFit="1" customWidth="1"/>
    <col min="6663" max="6663" width="13.85546875" bestFit="1" customWidth="1"/>
    <col min="6664" max="6664" width="11.42578125" customWidth="1"/>
    <col min="6665" max="6665" width="12.28515625" bestFit="1" customWidth="1"/>
    <col min="6913" max="6913" width="38.140625" customWidth="1"/>
    <col min="6914" max="6914" width="18.5703125" customWidth="1"/>
    <col min="6915" max="6915" width="18.42578125" customWidth="1"/>
    <col min="6916" max="6916" width="14.28515625" customWidth="1"/>
    <col min="6917" max="6917" width="13.7109375" customWidth="1"/>
    <col min="6918" max="6918" width="12.85546875" bestFit="1" customWidth="1"/>
    <col min="6919" max="6919" width="13.85546875" bestFit="1" customWidth="1"/>
    <col min="6920" max="6920" width="11.42578125" customWidth="1"/>
    <col min="6921" max="6921" width="12.28515625" bestFit="1" customWidth="1"/>
    <col min="7169" max="7169" width="38.140625" customWidth="1"/>
    <col min="7170" max="7170" width="18.5703125" customWidth="1"/>
    <col min="7171" max="7171" width="18.42578125" customWidth="1"/>
    <col min="7172" max="7172" width="14.28515625" customWidth="1"/>
    <col min="7173" max="7173" width="13.7109375" customWidth="1"/>
    <col min="7174" max="7174" width="12.85546875" bestFit="1" customWidth="1"/>
    <col min="7175" max="7175" width="13.85546875" bestFit="1" customWidth="1"/>
    <col min="7176" max="7176" width="11.42578125" customWidth="1"/>
    <col min="7177" max="7177" width="12.28515625" bestFit="1" customWidth="1"/>
    <col min="7425" max="7425" width="38.140625" customWidth="1"/>
    <col min="7426" max="7426" width="18.5703125" customWidth="1"/>
    <col min="7427" max="7427" width="18.42578125" customWidth="1"/>
    <col min="7428" max="7428" width="14.28515625" customWidth="1"/>
    <col min="7429" max="7429" width="13.7109375" customWidth="1"/>
    <col min="7430" max="7430" width="12.85546875" bestFit="1" customWidth="1"/>
    <col min="7431" max="7431" width="13.85546875" bestFit="1" customWidth="1"/>
    <col min="7432" max="7432" width="11.42578125" customWidth="1"/>
    <col min="7433" max="7433" width="12.28515625" bestFit="1" customWidth="1"/>
    <col min="7681" max="7681" width="38.140625" customWidth="1"/>
    <col min="7682" max="7682" width="18.5703125" customWidth="1"/>
    <col min="7683" max="7683" width="18.42578125" customWidth="1"/>
    <col min="7684" max="7684" width="14.28515625" customWidth="1"/>
    <col min="7685" max="7685" width="13.7109375" customWidth="1"/>
    <col min="7686" max="7686" width="12.85546875" bestFit="1" customWidth="1"/>
    <col min="7687" max="7687" width="13.85546875" bestFit="1" customWidth="1"/>
    <col min="7688" max="7688" width="11.42578125" customWidth="1"/>
    <col min="7689" max="7689" width="12.28515625" bestFit="1" customWidth="1"/>
    <col min="7937" max="7937" width="38.140625" customWidth="1"/>
    <col min="7938" max="7938" width="18.5703125" customWidth="1"/>
    <col min="7939" max="7939" width="18.42578125" customWidth="1"/>
    <col min="7940" max="7940" width="14.28515625" customWidth="1"/>
    <col min="7941" max="7941" width="13.7109375" customWidth="1"/>
    <col min="7942" max="7942" width="12.85546875" bestFit="1" customWidth="1"/>
    <col min="7943" max="7943" width="13.85546875" bestFit="1" customWidth="1"/>
    <col min="7944" max="7944" width="11.42578125" customWidth="1"/>
    <col min="7945" max="7945" width="12.28515625" bestFit="1" customWidth="1"/>
    <col min="8193" max="8193" width="38.140625" customWidth="1"/>
    <col min="8194" max="8194" width="18.5703125" customWidth="1"/>
    <col min="8195" max="8195" width="18.42578125" customWidth="1"/>
    <col min="8196" max="8196" width="14.28515625" customWidth="1"/>
    <col min="8197" max="8197" width="13.7109375" customWidth="1"/>
    <col min="8198" max="8198" width="12.85546875" bestFit="1" customWidth="1"/>
    <col min="8199" max="8199" width="13.85546875" bestFit="1" customWidth="1"/>
    <col min="8200" max="8200" width="11.42578125" customWidth="1"/>
    <col min="8201" max="8201" width="12.28515625" bestFit="1" customWidth="1"/>
    <col min="8449" max="8449" width="38.140625" customWidth="1"/>
    <col min="8450" max="8450" width="18.5703125" customWidth="1"/>
    <col min="8451" max="8451" width="18.42578125" customWidth="1"/>
    <col min="8452" max="8452" width="14.28515625" customWidth="1"/>
    <col min="8453" max="8453" width="13.7109375" customWidth="1"/>
    <col min="8454" max="8454" width="12.85546875" bestFit="1" customWidth="1"/>
    <col min="8455" max="8455" width="13.85546875" bestFit="1" customWidth="1"/>
    <col min="8456" max="8456" width="11.42578125" customWidth="1"/>
    <col min="8457" max="8457" width="12.28515625" bestFit="1" customWidth="1"/>
    <col min="8705" max="8705" width="38.140625" customWidth="1"/>
    <col min="8706" max="8706" width="18.5703125" customWidth="1"/>
    <col min="8707" max="8707" width="18.42578125" customWidth="1"/>
    <col min="8708" max="8708" width="14.28515625" customWidth="1"/>
    <col min="8709" max="8709" width="13.7109375" customWidth="1"/>
    <col min="8710" max="8710" width="12.85546875" bestFit="1" customWidth="1"/>
    <col min="8711" max="8711" width="13.85546875" bestFit="1" customWidth="1"/>
    <col min="8712" max="8712" width="11.42578125" customWidth="1"/>
    <col min="8713" max="8713" width="12.28515625" bestFit="1" customWidth="1"/>
    <col min="8961" max="8961" width="38.140625" customWidth="1"/>
    <col min="8962" max="8962" width="18.5703125" customWidth="1"/>
    <col min="8963" max="8963" width="18.42578125" customWidth="1"/>
    <col min="8964" max="8964" width="14.28515625" customWidth="1"/>
    <col min="8965" max="8965" width="13.7109375" customWidth="1"/>
    <col min="8966" max="8966" width="12.85546875" bestFit="1" customWidth="1"/>
    <col min="8967" max="8967" width="13.85546875" bestFit="1" customWidth="1"/>
    <col min="8968" max="8968" width="11.42578125" customWidth="1"/>
    <col min="8969" max="8969" width="12.28515625" bestFit="1" customWidth="1"/>
    <col min="9217" max="9217" width="38.140625" customWidth="1"/>
    <col min="9218" max="9218" width="18.5703125" customWidth="1"/>
    <col min="9219" max="9219" width="18.42578125" customWidth="1"/>
    <col min="9220" max="9220" width="14.28515625" customWidth="1"/>
    <col min="9221" max="9221" width="13.7109375" customWidth="1"/>
    <col min="9222" max="9222" width="12.85546875" bestFit="1" customWidth="1"/>
    <col min="9223" max="9223" width="13.85546875" bestFit="1" customWidth="1"/>
    <col min="9224" max="9224" width="11.42578125" customWidth="1"/>
    <col min="9225" max="9225" width="12.28515625" bestFit="1" customWidth="1"/>
    <col min="9473" max="9473" width="38.140625" customWidth="1"/>
    <col min="9474" max="9474" width="18.5703125" customWidth="1"/>
    <col min="9475" max="9475" width="18.42578125" customWidth="1"/>
    <col min="9476" max="9476" width="14.28515625" customWidth="1"/>
    <col min="9477" max="9477" width="13.7109375" customWidth="1"/>
    <col min="9478" max="9478" width="12.85546875" bestFit="1" customWidth="1"/>
    <col min="9479" max="9479" width="13.85546875" bestFit="1" customWidth="1"/>
    <col min="9480" max="9480" width="11.42578125" customWidth="1"/>
    <col min="9481" max="9481" width="12.28515625" bestFit="1" customWidth="1"/>
    <col min="9729" max="9729" width="38.140625" customWidth="1"/>
    <col min="9730" max="9730" width="18.5703125" customWidth="1"/>
    <col min="9731" max="9731" width="18.42578125" customWidth="1"/>
    <col min="9732" max="9732" width="14.28515625" customWidth="1"/>
    <col min="9733" max="9733" width="13.7109375" customWidth="1"/>
    <col min="9734" max="9734" width="12.85546875" bestFit="1" customWidth="1"/>
    <col min="9735" max="9735" width="13.85546875" bestFit="1" customWidth="1"/>
    <col min="9736" max="9736" width="11.42578125" customWidth="1"/>
    <col min="9737" max="9737" width="12.28515625" bestFit="1" customWidth="1"/>
    <col min="9985" max="9985" width="38.140625" customWidth="1"/>
    <col min="9986" max="9986" width="18.5703125" customWidth="1"/>
    <col min="9987" max="9987" width="18.42578125" customWidth="1"/>
    <col min="9988" max="9988" width="14.28515625" customWidth="1"/>
    <col min="9989" max="9989" width="13.7109375" customWidth="1"/>
    <col min="9990" max="9990" width="12.85546875" bestFit="1" customWidth="1"/>
    <col min="9991" max="9991" width="13.85546875" bestFit="1" customWidth="1"/>
    <col min="9992" max="9992" width="11.42578125" customWidth="1"/>
    <col min="9993" max="9993" width="12.28515625" bestFit="1" customWidth="1"/>
    <col min="10241" max="10241" width="38.140625" customWidth="1"/>
    <col min="10242" max="10242" width="18.5703125" customWidth="1"/>
    <col min="10243" max="10243" width="18.42578125" customWidth="1"/>
    <col min="10244" max="10244" width="14.28515625" customWidth="1"/>
    <col min="10245" max="10245" width="13.7109375" customWidth="1"/>
    <col min="10246" max="10246" width="12.85546875" bestFit="1" customWidth="1"/>
    <col min="10247" max="10247" width="13.85546875" bestFit="1" customWidth="1"/>
    <col min="10248" max="10248" width="11.42578125" customWidth="1"/>
    <col min="10249" max="10249" width="12.28515625" bestFit="1" customWidth="1"/>
    <col min="10497" max="10497" width="38.140625" customWidth="1"/>
    <col min="10498" max="10498" width="18.5703125" customWidth="1"/>
    <col min="10499" max="10499" width="18.42578125" customWidth="1"/>
    <col min="10500" max="10500" width="14.28515625" customWidth="1"/>
    <col min="10501" max="10501" width="13.7109375" customWidth="1"/>
    <col min="10502" max="10502" width="12.85546875" bestFit="1" customWidth="1"/>
    <col min="10503" max="10503" width="13.85546875" bestFit="1" customWidth="1"/>
    <col min="10504" max="10504" width="11.42578125" customWidth="1"/>
    <col min="10505" max="10505" width="12.28515625" bestFit="1" customWidth="1"/>
    <col min="10753" max="10753" width="38.140625" customWidth="1"/>
    <col min="10754" max="10754" width="18.5703125" customWidth="1"/>
    <col min="10755" max="10755" width="18.42578125" customWidth="1"/>
    <col min="10756" max="10756" width="14.28515625" customWidth="1"/>
    <col min="10757" max="10757" width="13.7109375" customWidth="1"/>
    <col min="10758" max="10758" width="12.85546875" bestFit="1" customWidth="1"/>
    <col min="10759" max="10759" width="13.85546875" bestFit="1" customWidth="1"/>
    <col min="10760" max="10760" width="11.42578125" customWidth="1"/>
    <col min="10761" max="10761" width="12.28515625" bestFit="1" customWidth="1"/>
    <col min="11009" max="11009" width="38.140625" customWidth="1"/>
    <col min="11010" max="11010" width="18.5703125" customWidth="1"/>
    <col min="11011" max="11011" width="18.42578125" customWidth="1"/>
    <col min="11012" max="11012" width="14.28515625" customWidth="1"/>
    <col min="11013" max="11013" width="13.7109375" customWidth="1"/>
    <col min="11014" max="11014" width="12.85546875" bestFit="1" customWidth="1"/>
    <col min="11015" max="11015" width="13.85546875" bestFit="1" customWidth="1"/>
    <col min="11016" max="11016" width="11.42578125" customWidth="1"/>
    <col min="11017" max="11017" width="12.28515625" bestFit="1" customWidth="1"/>
    <col min="11265" max="11265" width="38.140625" customWidth="1"/>
    <col min="11266" max="11266" width="18.5703125" customWidth="1"/>
    <col min="11267" max="11267" width="18.42578125" customWidth="1"/>
    <col min="11268" max="11268" width="14.28515625" customWidth="1"/>
    <col min="11269" max="11269" width="13.7109375" customWidth="1"/>
    <col min="11270" max="11270" width="12.85546875" bestFit="1" customWidth="1"/>
    <col min="11271" max="11271" width="13.85546875" bestFit="1" customWidth="1"/>
    <col min="11272" max="11272" width="11.42578125" customWidth="1"/>
    <col min="11273" max="11273" width="12.28515625" bestFit="1" customWidth="1"/>
    <col min="11521" max="11521" width="38.140625" customWidth="1"/>
    <col min="11522" max="11522" width="18.5703125" customWidth="1"/>
    <col min="11523" max="11523" width="18.42578125" customWidth="1"/>
    <col min="11524" max="11524" width="14.28515625" customWidth="1"/>
    <col min="11525" max="11525" width="13.7109375" customWidth="1"/>
    <col min="11526" max="11526" width="12.85546875" bestFit="1" customWidth="1"/>
    <col min="11527" max="11527" width="13.85546875" bestFit="1" customWidth="1"/>
    <col min="11528" max="11528" width="11.42578125" customWidth="1"/>
    <col min="11529" max="11529" width="12.28515625" bestFit="1" customWidth="1"/>
    <col min="11777" max="11777" width="38.140625" customWidth="1"/>
    <col min="11778" max="11778" width="18.5703125" customWidth="1"/>
    <col min="11779" max="11779" width="18.42578125" customWidth="1"/>
    <col min="11780" max="11780" width="14.28515625" customWidth="1"/>
    <col min="11781" max="11781" width="13.7109375" customWidth="1"/>
    <col min="11782" max="11782" width="12.85546875" bestFit="1" customWidth="1"/>
    <col min="11783" max="11783" width="13.85546875" bestFit="1" customWidth="1"/>
    <col min="11784" max="11784" width="11.42578125" customWidth="1"/>
    <col min="11785" max="11785" width="12.28515625" bestFit="1" customWidth="1"/>
    <col min="12033" max="12033" width="38.140625" customWidth="1"/>
    <col min="12034" max="12034" width="18.5703125" customWidth="1"/>
    <col min="12035" max="12035" width="18.42578125" customWidth="1"/>
    <col min="12036" max="12036" width="14.28515625" customWidth="1"/>
    <col min="12037" max="12037" width="13.7109375" customWidth="1"/>
    <col min="12038" max="12038" width="12.85546875" bestFit="1" customWidth="1"/>
    <col min="12039" max="12039" width="13.85546875" bestFit="1" customWidth="1"/>
    <col min="12040" max="12040" width="11.42578125" customWidth="1"/>
    <col min="12041" max="12041" width="12.28515625" bestFit="1" customWidth="1"/>
    <col min="12289" max="12289" width="38.140625" customWidth="1"/>
    <col min="12290" max="12290" width="18.5703125" customWidth="1"/>
    <col min="12291" max="12291" width="18.42578125" customWidth="1"/>
    <col min="12292" max="12292" width="14.28515625" customWidth="1"/>
    <col min="12293" max="12293" width="13.7109375" customWidth="1"/>
    <col min="12294" max="12294" width="12.85546875" bestFit="1" customWidth="1"/>
    <col min="12295" max="12295" width="13.85546875" bestFit="1" customWidth="1"/>
    <col min="12296" max="12296" width="11.42578125" customWidth="1"/>
    <col min="12297" max="12297" width="12.28515625" bestFit="1" customWidth="1"/>
    <col min="12545" max="12545" width="38.140625" customWidth="1"/>
    <col min="12546" max="12546" width="18.5703125" customWidth="1"/>
    <col min="12547" max="12547" width="18.42578125" customWidth="1"/>
    <col min="12548" max="12548" width="14.28515625" customWidth="1"/>
    <col min="12549" max="12549" width="13.7109375" customWidth="1"/>
    <col min="12550" max="12550" width="12.85546875" bestFit="1" customWidth="1"/>
    <col min="12551" max="12551" width="13.85546875" bestFit="1" customWidth="1"/>
    <col min="12552" max="12552" width="11.42578125" customWidth="1"/>
    <col min="12553" max="12553" width="12.28515625" bestFit="1" customWidth="1"/>
    <col min="12801" max="12801" width="38.140625" customWidth="1"/>
    <col min="12802" max="12802" width="18.5703125" customWidth="1"/>
    <col min="12803" max="12803" width="18.42578125" customWidth="1"/>
    <col min="12804" max="12804" width="14.28515625" customWidth="1"/>
    <col min="12805" max="12805" width="13.7109375" customWidth="1"/>
    <col min="12806" max="12806" width="12.85546875" bestFit="1" customWidth="1"/>
    <col min="12807" max="12807" width="13.85546875" bestFit="1" customWidth="1"/>
    <col min="12808" max="12808" width="11.42578125" customWidth="1"/>
    <col min="12809" max="12809" width="12.28515625" bestFit="1" customWidth="1"/>
    <col min="13057" max="13057" width="38.140625" customWidth="1"/>
    <col min="13058" max="13058" width="18.5703125" customWidth="1"/>
    <col min="13059" max="13059" width="18.42578125" customWidth="1"/>
    <col min="13060" max="13060" width="14.28515625" customWidth="1"/>
    <col min="13061" max="13061" width="13.7109375" customWidth="1"/>
    <col min="13062" max="13062" width="12.85546875" bestFit="1" customWidth="1"/>
    <col min="13063" max="13063" width="13.85546875" bestFit="1" customWidth="1"/>
    <col min="13064" max="13064" width="11.42578125" customWidth="1"/>
    <col min="13065" max="13065" width="12.28515625" bestFit="1" customWidth="1"/>
    <col min="13313" max="13313" width="38.140625" customWidth="1"/>
    <col min="13314" max="13314" width="18.5703125" customWidth="1"/>
    <col min="13315" max="13315" width="18.42578125" customWidth="1"/>
    <col min="13316" max="13316" width="14.28515625" customWidth="1"/>
    <col min="13317" max="13317" width="13.7109375" customWidth="1"/>
    <col min="13318" max="13318" width="12.85546875" bestFit="1" customWidth="1"/>
    <col min="13319" max="13319" width="13.85546875" bestFit="1" customWidth="1"/>
    <col min="13320" max="13320" width="11.42578125" customWidth="1"/>
    <col min="13321" max="13321" width="12.28515625" bestFit="1" customWidth="1"/>
    <col min="13569" max="13569" width="38.140625" customWidth="1"/>
    <col min="13570" max="13570" width="18.5703125" customWidth="1"/>
    <col min="13571" max="13571" width="18.42578125" customWidth="1"/>
    <col min="13572" max="13572" width="14.28515625" customWidth="1"/>
    <col min="13573" max="13573" width="13.7109375" customWidth="1"/>
    <col min="13574" max="13574" width="12.85546875" bestFit="1" customWidth="1"/>
    <col min="13575" max="13575" width="13.85546875" bestFit="1" customWidth="1"/>
    <col min="13576" max="13576" width="11.42578125" customWidth="1"/>
    <col min="13577" max="13577" width="12.28515625" bestFit="1" customWidth="1"/>
    <col min="13825" max="13825" width="38.140625" customWidth="1"/>
    <col min="13826" max="13826" width="18.5703125" customWidth="1"/>
    <col min="13827" max="13827" width="18.42578125" customWidth="1"/>
    <col min="13828" max="13828" width="14.28515625" customWidth="1"/>
    <col min="13829" max="13829" width="13.7109375" customWidth="1"/>
    <col min="13830" max="13830" width="12.85546875" bestFit="1" customWidth="1"/>
    <col min="13831" max="13831" width="13.85546875" bestFit="1" customWidth="1"/>
    <col min="13832" max="13832" width="11.42578125" customWidth="1"/>
    <col min="13833" max="13833" width="12.28515625" bestFit="1" customWidth="1"/>
    <col min="14081" max="14081" width="38.140625" customWidth="1"/>
    <col min="14082" max="14082" width="18.5703125" customWidth="1"/>
    <col min="14083" max="14083" width="18.42578125" customWidth="1"/>
    <col min="14084" max="14084" width="14.28515625" customWidth="1"/>
    <col min="14085" max="14085" width="13.7109375" customWidth="1"/>
    <col min="14086" max="14086" width="12.85546875" bestFit="1" customWidth="1"/>
    <col min="14087" max="14087" width="13.85546875" bestFit="1" customWidth="1"/>
    <col min="14088" max="14088" width="11.42578125" customWidth="1"/>
    <col min="14089" max="14089" width="12.28515625" bestFit="1" customWidth="1"/>
    <col min="14337" max="14337" width="38.140625" customWidth="1"/>
    <col min="14338" max="14338" width="18.5703125" customWidth="1"/>
    <col min="14339" max="14339" width="18.42578125" customWidth="1"/>
    <col min="14340" max="14340" width="14.28515625" customWidth="1"/>
    <col min="14341" max="14341" width="13.7109375" customWidth="1"/>
    <col min="14342" max="14342" width="12.85546875" bestFit="1" customWidth="1"/>
    <col min="14343" max="14343" width="13.85546875" bestFit="1" customWidth="1"/>
    <col min="14344" max="14344" width="11.42578125" customWidth="1"/>
    <col min="14345" max="14345" width="12.28515625" bestFit="1" customWidth="1"/>
    <col min="14593" max="14593" width="38.140625" customWidth="1"/>
    <col min="14594" max="14594" width="18.5703125" customWidth="1"/>
    <col min="14595" max="14595" width="18.42578125" customWidth="1"/>
    <col min="14596" max="14596" width="14.28515625" customWidth="1"/>
    <col min="14597" max="14597" width="13.7109375" customWidth="1"/>
    <col min="14598" max="14598" width="12.85546875" bestFit="1" customWidth="1"/>
    <col min="14599" max="14599" width="13.85546875" bestFit="1" customWidth="1"/>
    <col min="14600" max="14600" width="11.42578125" customWidth="1"/>
    <col min="14601" max="14601" width="12.28515625" bestFit="1" customWidth="1"/>
    <col min="14849" max="14849" width="38.140625" customWidth="1"/>
    <col min="14850" max="14850" width="18.5703125" customWidth="1"/>
    <col min="14851" max="14851" width="18.42578125" customWidth="1"/>
    <col min="14852" max="14852" width="14.28515625" customWidth="1"/>
    <col min="14853" max="14853" width="13.7109375" customWidth="1"/>
    <col min="14854" max="14854" width="12.85546875" bestFit="1" customWidth="1"/>
    <col min="14855" max="14855" width="13.85546875" bestFit="1" customWidth="1"/>
    <col min="14856" max="14856" width="11.42578125" customWidth="1"/>
    <col min="14857" max="14857" width="12.28515625" bestFit="1" customWidth="1"/>
    <col min="15105" max="15105" width="38.140625" customWidth="1"/>
    <col min="15106" max="15106" width="18.5703125" customWidth="1"/>
    <col min="15107" max="15107" width="18.42578125" customWidth="1"/>
    <col min="15108" max="15108" width="14.28515625" customWidth="1"/>
    <col min="15109" max="15109" width="13.7109375" customWidth="1"/>
    <col min="15110" max="15110" width="12.85546875" bestFit="1" customWidth="1"/>
    <col min="15111" max="15111" width="13.85546875" bestFit="1" customWidth="1"/>
    <col min="15112" max="15112" width="11.42578125" customWidth="1"/>
    <col min="15113" max="15113" width="12.28515625" bestFit="1" customWidth="1"/>
    <col min="15361" max="15361" width="38.140625" customWidth="1"/>
    <col min="15362" max="15362" width="18.5703125" customWidth="1"/>
    <col min="15363" max="15363" width="18.42578125" customWidth="1"/>
    <col min="15364" max="15364" width="14.28515625" customWidth="1"/>
    <col min="15365" max="15365" width="13.7109375" customWidth="1"/>
    <col min="15366" max="15366" width="12.85546875" bestFit="1" customWidth="1"/>
    <col min="15367" max="15367" width="13.85546875" bestFit="1" customWidth="1"/>
    <col min="15368" max="15368" width="11.42578125" customWidth="1"/>
    <col min="15369" max="15369" width="12.28515625" bestFit="1" customWidth="1"/>
    <col min="15617" max="15617" width="38.140625" customWidth="1"/>
    <col min="15618" max="15618" width="18.5703125" customWidth="1"/>
    <col min="15619" max="15619" width="18.42578125" customWidth="1"/>
    <col min="15620" max="15620" width="14.28515625" customWidth="1"/>
    <col min="15621" max="15621" width="13.7109375" customWidth="1"/>
    <col min="15622" max="15622" width="12.85546875" bestFit="1" customWidth="1"/>
    <col min="15623" max="15623" width="13.85546875" bestFit="1" customWidth="1"/>
    <col min="15624" max="15624" width="11.42578125" customWidth="1"/>
    <col min="15625" max="15625" width="12.28515625" bestFit="1" customWidth="1"/>
    <col min="15873" max="15873" width="38.140625" customWidth="1"/>
    <col min="15874" max="15874" width="18.5703125" customWidth="1"/>
    <col min="15875" max="15875" width="18.42578125" customWidth="1"/>
    <col min="15876" max="15876" width="14.28515625" customWidth="1"/>
    <col min="15877" max="15877" width="13.7109375" customWidth="1"/>
    <col min="15878" max="15878" width="12.85546875" bestFit="1" customWidth="1"/>
    <col min="15879" max="15879" width="13.85546875" bestFit="1" customWidth="1"/>
    <col min="15880" max="15880" width="11.42578125" customWidth="1"/>
    <col min="15881" max="15881" width="12.28515625" bestFit="1" customWidth="1"/>
    <col min="16129" max="16129" width="38.140625" customWidth="1"/>
    <col min="16130" max="16130" width="18.5703125" customWidth="1"/>
    <col min="16131" max="16131" width="18.42578125" customWidth="1"/>
    <col min="16132" max="16132" width="14.28515625" customWidth="1"/>
    <col min="16133" max="16133" width="13.7109375" customWidth="1"/>
    <col min="16134" max="16134" width="12.85546875" bestFit="1" customWidth="1"/>
    <col min="16135" max="16135" width="13.85546875" bestFit="1" customWidth="1"/>
    <col min="16136" max="16136" width="11.42578125" customWidth="1"/>
    <col min="16137" max="16137" width="12.28515625" bestFit="1" customWidth="1"/>
  </cols>
  <sheetData>
    <row r="1" spans="1:12" ht="15.75" x14ac:dyDescent="0.25">
      <c r="A1" s="55" t="s">
        <v>31</v>
      </c>
      <c r="B1" s="55"/>
      <c r="C1" s="55"/>
      <c r="D1" s="55"/>
      <c r="E1" s="55"/>
    </row>
    <row r="2" spans="1:12" x14ac:dyDescent="0.25">
      <c r="A2" s="56" t="s">
        <v>0</v>
      </c>
      <c r="B2" s="56"/>
      <c r="C2" s="56"/>
      <c r="D2" s="56"/>
      <c r="E2" s="56"/>
    </row>
    <row r="3" spans="1:12" x14ac:dyDescent="0.25">
      <c r="A3" s="57"/>
      <c r="B3" s="57"/>
      <c r="C3" s="57"/>
      <c r="D3" s="57"/>
      <c r="E3" s="57"/>
    </row>
    <row r="4" spans="1:12" ht="30" x14ac:dyDescent="0.25">
      <c r="A4" s="9"/>
      <c r="B4" s="10" t="s">
        <v>1</v>
      </c>
      <c r="C4" s="11" t="s">
        <v>2</v>
      </c>
      <c r="D4" s="58" t="s">
        <v>3</v>
      </c>
      <c r="E4" s="59"/>
    </row>
    <row r="5" spans="1:12" x14ac:dyDescent="0.25">
      <c r="A5" s="12" t="s">
        <v>4</v>
      </c>
      <c r="B5" s="13"/>
      <c r="C5" s="13"/>
      <c r="D5" s="60" t="s">
        <v>5</v>
      </c>
      <c r="E5" s="14"/>
    </row>
    <row r="6" spans="1:12" x14ac:dyDescent="0.25">
      <c r="A6" s="15"/>
      <c r="B6" s="16" t="s">
        <v>6</v>
      </c>
      <c r="C6" s="16" t="s">
        <v>7</v>
      </c>
      <c r="D6" s="61"/>
      <c r="E6" s="16" t="s">
        <v>8</v>
      </c>
    </row>
    <row r="7" spans="1:12" x14ac:dyDescent="0.25">
      <c r="A7" s="17" t="s">
        <v>9</v>
      </c>
      <c r="B7" s="18">
        <f>SUM(B8:B12)</f>
        <v>6772883.0486000003</v>
      </c>
      <c r="C7" s="18">
        <f>SUM(C8:C12)</f>
        <v>404.09802000000002</v>
      </c>
      <c r="D7" s="18">
        <f>SUM(D8:D12)</f>
        <v>6774410.5391156003</v>
      </c>
      <c r="E7" s="19">
        <f>SUM(E8:E12)</f>
        <v>81.002375846116749</v>
      </c>
      <c r="F7" s="4"/>
    </row>
    <row r="8" spans="1:12" x14ac:dyDescent="0.25">
      <c r="A8" s="20" t="s">
        <v>20</v>
      </c>
      <c r="B8" s="21">
        <v>6456257.3360000001</v>
      </c>
      <c r="C8" s="21"/>
      <c r="D8" s="21">
        <v>6456257.3360000001</v>
      </c>
      <c r="E8" s="38">
        <v>77.198182819046352</v>
      </c>
      <c r="F8" s="3"/>
      <c r="G8" s="1"/>
      <c r="H8" s="1"/>
      <c r="I8" s="42"/>
      <c r="J8" s="7"/>
      <c r="K8" s="7"/>
      <c r="L8" s="7"/>
    </row>
    <row r="9" spans="1:12" x14ac:dyDescent="0.25">
      <c r="A9" s="20" t="s">
        <v>21</v>
      </c>
      <c r="B9" s="21">
        <v>316624.71260000003</v>
      </c>
      <c r="C9" s="21"/>
      <c r="D9" s="21">
        <v>316624.71260000003</v>
      </c>
      <c r="E9" s="38">
        <v>3.7859166969739273</v>
      </c>
      <c r="F9" s="3"/>
      <c r="G9" s="1"/>
      <c r="H9" s="1"/>
      <c r="I9" s="42"/>
      <c r="J9" s="7"/>
      <c r="K9" s="7"/>
      <c r="L9" s="7"/>
    </row>
    <row r="10" spans="1:12" x14ac:dyDescent="0.25">
      <c r="A10" s="20" t="s">
        <v>22</v>
      </c>
      <c r="B10" s="21"/>
      <c r="C10" s="21">
        <v>404.09802000000002</v>
      </c>
      <c r="D10" s="21">
        <v>1527.4905156</v>
      </c>
      <c r="E10" s="38">
        <v>1.8264372985898617E-2</v>
      </c>
      <c r="F10" s="3"/>
      <c r="G10" s="1"/>
      <c r="H10" s="1"/>
      <c r="I10" s="42"/>
      <c r="J10" s="7"/>
      <c r="K10" s="7"/>
      <c r="L10" s="7"/>
    </row>
    <row r="11" spans="1:12" x14ac:dyDescent="0.25">
      <c r="A11" s="20" t="s">
        <v>23</v>
      </c>
      <c r="B11" s="21">
        <v>1</v>
      </c>
      <c r="C11" s="21"/>
      <c r="D11" s="21">
        <v>1</v>
      </c>
      <c r="E11" s="38">
        <v>1.1957110567540479E-5</v>
      </c>
      <c r="F11" s="3"/>
      <c r="G11" s="1"/>
      <c r="H11" s="1"/>
      <c r="I11" s="42"/>
      <c r="J11" s="7"/>
      <c r="K11" s="7"/>
      <c r="L11" s="7"/>
    </row>
    <row r="12" spans="1:12" x14ac:dyDescent="0.25">
      <c r="A12" s="20"/>
      <c r="B12" s="21"/>
      <c r="C12" s="21"/>
      <c r="D12" s="21"/>
      <c r="E12" s="22"/>
      <c r="G12" s="42"/>
      <c r="H12" s="42"/>
      <c r="I12" s="42"/>
      <c r="J12" s="7"/>
      <c r="K12" s="7"/>
    </row>
    <row r="13" spans="1:12" x14ac:dyDescent="0.25">
      <c r="A13" s="17" t="s">
        <v>24</v>
      </c>
      <c r="B13" s="21"/>
      <c r="C13" s="18">
        <f>+C14+C15</f>
        <v>374370.12169000006</v>
      </c>
      <c r="D13" s="18">
        <f>SUM(D14:D15)</f>
        <v>1415119.0599882002</v>
      </c>
      <c r="E13" s="19">
        <f>SUM(E14:E15)</f>
        <v>16.920735066512858</v>
      </c>
      <c r="F13" s="4"/>
      <c r="G13" s="42"/>
      <c r="H13" s="42"/>
      <c r="I13" s="42"/>
      <c r="J13" s="7"/>
      <c r="K13" s="7"/>
    </row>
    <row r="14" spans="1:12" ht="29.25" x14ac:dyDescent="0.25">
      <c r="A14" s="39" t="s">
        <v>25</v>
      </c>
      <c r="B14" s="21"/>
      <c r="C14" s="40">
        <v>276116.51586000004</v>
      </c>
      <c r="D14" s="41">
        <v>1043720.4299508001</v>
      </c>
      <c r="E14" s="38">
        <v>12.479880582522606</v>
      </c>
      <c r="F14" s="3"/>
      <c r="G14" s="51"/>
      <c r="H14" s="42"/>
      <c r="I14" s="42"/>
      <c r="J14" s="7"/>
      <c r="K14" s="7"/>
      <c r="L14" s="43"/>
    </row>
    <row r="15" spans="1:12" x14ac:dyDescent="0.25">
      <c r="A15" s="2" t="s">
        <v>26</v>
      </c>
      <c r="B15" s="26"/>
      <c r="C15" s="40">
        <v>98253.60583</v>
      </c>
      <c r="D15" s="41">
        <v>371398.6300374</v>
      </c>
      <c r="E15" s="38">
        <v>4.4408544839902531</v>
      </c>
      <c r="F15" s="3"/>
      <c r="G15" s="51"/>
      <c r="H15" s="42"/>
      <c r="I15" s="42"/>
      <c r="J15" s="7"/>
      <c r="K15" s="7"/>
      <c r="L15" s="7"/>
    </row>
    <row r="16" spans="1:12" x14ac:dyDescent="0.25">
      <c r="A16" s="20"/>
      <c r="B16" s="21"/>
      <c r="C16" s="21"/>
      <c r="D16" s="21"/>
      <c r="E16" s="22"/>
      <c r="G16" s="42"/>
      <c r="H16" s="42"/>
      <c r="I16" s="42"/>
      <c r="J16" s="7"/>
      <c r="K16" s="7"/>
      <c r="L16" s="7"/>
    </row>
    <row r="17" spans="1:12" x14ac:dyDescent="0.25">
      <c r="A17" s="17" t="s">
        <v>10</v>
      </c>
      <c r="B17" s="18">
        <f>+B19</f>
        <v>168146.72819999998</v>
      </c>
      <c r="C17" s="18">
        <f>+C19</f>
        <v>1467.7695000000001</v>
      </c>
      <c r="D17" s="18">
        <f>+D19</f>
        <v>173694.89690999998</v>
      </c>
      <c r="E17" s="37">
        <f>+E19</f>
        <v>2.0768890873704153</v>
      </c>
      <c r="F17" s="3"/>
      <c r="G17" s="42"/>
      <c r="H17" s="42"/>
      <c r="I17" s="42"/>
      <c r="J17" s="7"/>
      <c r="K17" s="7"/>
      <c r="L17" s="7"/>
    </row>
    <row r="18" spans="1:12" x14ac:dyDescent="0.25">
      <c r="A18" s="20"/>
      <c r="B18" s="21"/>
      <c r="C18" s="21"/>
      <c r="D18" s="21"/>
      <c r="E18" s="22"/>
      <c r="F18" s="3"/>
      <c r="G18" s="42"/>
      <c r="H18" s="42"/>
      <c r="I18" s="42"/>
      <c r="J18" s="7"/>
      <c r="K18" s="7"/>
    </row>
    <row r="19" spans="1:12" x14ac:dyDescent="0.25">
      <c r="A19" s="23" t="s">
        <v>11</v>
      </c>
      <c r="B19" s="24">
        <f>SUM(B20:B25)</f>
        <v>168146.72819999998</v>
      </c>
      <c r="C19" s="24">
        <f>SUM(C20:C25)</f>
        <v>1467.7695000000001</v>
      </c>
      <c r="D19" s="24">
        <f>SUM(D20:D25)</f>
        <v>173694.89690999998</v>
      </c>
      <c r="E19" s="25">
        <f>SUM(E20:E25)</f>
        <v>2.0768890873704153</v>
      </c>
      <c r="F19" s="4"/>
      <c r="G19" s="42"/>
      <c r="H19" s="42"/>
      <c r="I19" s="42"/>
      <c r="J19" s="7"/>
      <c r="K19" s="7"/>
    </row>
    <row r="20" spans="1:12" x14ac:dyDescent="0.25">
      <c r="A20" s="20" t="s">
        <v>14</v>
      </c>
      <c r="B20" s="26">
        <v>59120.875</v>
      </c>
      <c r="C20" s="26"/>
      <c r="D20" s="26">
        <v>59120.875</v>
      </c>
      <c r="E20" s="38">
        <v>0.70691483922473974</v>
      </c>
      <c r="F20" s="3"/>
      <c r="G20" s="51"/>
      <c r="H20" s="1"/>
      <c r="I20" s="42"/>
      <c r="J20" s="7"/>
      <c r="K20" s="7"/>
      <c r="L20" s="7"/>
    </row>
    <row r="21" spans="1:12" x14ac:dyDescent="0.25">
      <c r="A21" s="20" t="s">
        <v>13</v>
      </c>
      <c r="B21" s="26">
        <v>46569.379000000001</v>
      </c>
      <c r="C21" s="26"/>
      <c r="D21" s="26">
        <v>46569.379000000001</v>
      </c>
      <c r="E21" s="38">
        <v>0.5568352137646978</v>
      </c>
      <c r="F21" s="3"/>
      <c r="G21" s="51"/>
      <c r="H21" s="1"/>
      <c r="I21" s="42"/>
      <c r="J21" s="7"/>
      <c r="K21" s="7"/>
      <c r="L21" s="7"/>
    </row>
    <row r="22" spans="1:12" x14ac:dyDescent="0.25">
      <c r="A22" s="20" t="s">
        <v>19</v>
      </c>
      <c r="B22" s="26">
        <v>38885.390599999999</v>
      </c>
      <c r="C22" s="26"/>
      <c r="D22" s="26">
        <v>38885.390599999999</v>
      </c>
      <c r="E22" s="38">
        <v>0.46495691486619928</v>
      </c>
      <c r="F22" s="3"/>
      <c r="G22" s="51"/>
      <c r="H22" s="1"/>
      <c r="I22" s="42"/>
      <c r="J22" s="7"/>
      <c r="K22" s="7"/>
      <c r="L22" s="7"/>
    </row>
    <row r="23" spans="1:12" x14ac:dyDescent="0.25">
      <c r="A23" s="20" t="s">
        <v>17</v>
      </c>
      <c r="B23" s="26">
        <v>17691.623600000003</v>
      </c>
      <c r="C23" s="26"/>
      <c r="D23" s="26">
        <v>17691.623600000003</v>
      </c>
      <c r="E23" s="38">
        <v>0.2115406995045086</v>
      </c>
      <c r="F23" s="3"/>
      <c r="G23" s="51"/>
      <c r="H23" s="1"/>
      <c r="I23" s="42"/>
      <c r="J23" s="7"/>
      <c r="K23" s="7"/>
      <c r="L23" s="7"/>
    </row>
    <row r="24" spans="1:12" x14ac:dyDescent="0.25">
      <c r="A24" s="20" t="s">
        <v>12</v>
      </c>
      <c r="B24" s="26">
        <v>5879.46</v>
      </c>
      <c r="C24" s="26"/>
      <c r="D24" s="26">
        <v>5879.46</v>
      </c>
      <c r="E24" s="38">
        <v>7.0301353297431562E-2</v>
      </c>
      <c r="F24" s="3"/>
      <c r="G24" s="51"/>
      <c r="H24" s="1"/>
      <c r="I24" s="42"/>
      <c r="J24" s="7"/>
      <c r="K24" s="7"/>
      <c r="L24" s="7"/>
    </row>
    <row r="25" spans="1:12" x14ac:dyDescent="0.25">
      <c r="A25" s="28" t="s">
        <v>18</v>
      </c>
      <c r="B25" s="26"/>
      <c r="C25" s="26">
        <v>1467.7695000000001</v>
      </c>
      <c r="D25" s="26">
        <v>5548.1687099999999</v>
      </c>
      <c r="E25" s="38">
        <v>6.634006671283843E-2</v>
      </c>
      <c r="F25" s="3"/>
      <c r="G25" s="51"/>
      <c r="H25" s="1"/>
      <c r="I25" s="42"/>
      <c r="J25" s="7"/>
      <c r="K25" s="7"/>
      <c r="L25" s="7"/>
    </row>
    <row r="26" spans="1:12" x14ac:dyDescent="0.25">
      <c r="A26" s="28"/>
      <c r="B26" s="21"/>
      <c r="C26" s="40"/>
      <c r="D26" s="41"/>
      <c r="E26" s="27"/>
      <c r="F26" s="44"/>
      <c r="G26" s="42"/>
      <c r="H26" s="42"/>
      <c r="I26" s="42"/>
      <c r="J26" s="7"/>
      <c r="K26" s="7"/>
    </row>
    <row r="27" spans="1:12" x14ac:dyDescent="0.25">
      <c r="A27" s="29" t="s">
        <v>3</v>
      </c>
      <c r="B27" s="30">
        <f>+B17+B13+B7</f>
        <v>6941029.7768000001</v>
      </c>
      <c r="C27" s="30">
        <f>+C17+C13+C7</f>
        <v>376241.98921000003</v>
      </c>
      <c r="D27" s="30">
        <f>+D17+D13+D7</f>
        <v>8363224.4960138006</v>
      </c>
      <c r="E27" s="31">
        <f>+E17+E13+E7</f>
        <v>100.00000000000003</v>
      </c>
      <c r="F27" s="3"/>
      <c r="G27" s="51"/>
      <c r="H27" s="1"/>
      <c r="I27" s="42"/>
      <c r="J27" s="7"/>
      <c r="K27" s="7"/>
      <c r="L27" s="7"/>
    </row>
    <row r="28" spans="1:12" x14ac:dyDescent="0.25">
      <c r="A28" s="32" t="s">
        <v>15</v>
      </c>
      <c r="B28" s="33" t="str">
        <f>+"S/ "&amp;3.78</f>
        <v>S/ 3.78</v>
      </c>
      <c r="C28" s="34"/>
      <c r="D28" s="34"/>
      <c r="E28" s="35"/>
      <c r="G28" s="4"/>
      <c r="H28" s="4"/>
      <c r="I28" s="45"/>
      <c r="J28" s="7"/>
      <c r="K28" s="7"/>
    </row>
    <row r="29" spans="1:12" x14ac:dyDescent="0.25">
      <c r="A29" s="5"/>
      <c r="B29" s="36"/>
      <c r="C29" s="36"/>
      <c r="D29" s="36"/>
      <c r="E29" s="5"/>
      <c r="F29" s="46"/>
      <c r="H29" s="42"/>
      <c r="I29" s="47"/>
      <c r="J29" s="7"/>
      <c r="K29" s="7"/>
    </row>
    <row r="30" spans="1:12" x14ac:dyDescent="0.25">
      <c r="A30" s="5" t="s">
        <v>16</v>
      </c>
      <c r="B30" s="6">
        <f>+B27/D27</f>
        <v>0.82994660493788408</v>
      </c>
      <c r="C30" s="6">
        <f>1-B30</f>
        <v>0.17005339506211592</v>
      </c>
      <c r="D30" s="36"/>
      <c r="E30" s="5"/>
      <c r="H30" s="47"/>
      <c r="I30" s="47"/>
      <c r="J30" s="7"/>
      <c r="K30" s="7"/>
    </row>
    <row r="31" spans="1:12" x14ac:dyDescent="0.25">
      <c r="F31" s="46"/>
      <c r="H31" s="48"/>
      <c r="I31" s="48"/>
      <c r="J31" s="7"/>
      <c r="K31" s="7"/>
    </row>
    <row r="32" spans="1:12" x14ac:dyDescent="0.25">
      <c r="B32" s="3"/>
      <c r="C32" s="3"/>
      <c r="D32" s="3"/>
      <c r="F32" s="46"/>
      <c r="H32" s="48"/>
      <c r="I32" s="48"/>
      <c r="J32" s="7"/>
      <c r="K32" s="7"/>
    </row>
    <row r="33" spans="2:11" x14ac:dyDescent="0.25">
      <c r="B33" s="4"/>
      <c r="C33" s="4"/>
      <c r="F33" s="46"/>
      <c r="H33" s="47"/>
      <c r="I33" s="48"/>
      <c r="J33" s="7"/>
      <c r="K33" s="7"/>
    </row>
    <row r="34" spans="2:11" x14ac:dyDescent="0.25">
      <c r="B34" s="3"/>
      <c r="C34" s="3"/>
      <c r="D34" s="3"/>
      <c r="H34" s="42"/>
      <c r="I34" s="42"/>
      <c r="J34" s="1"/>
      <c r="K34" s="7"/>
    </row>
    <row r="35" spans="2:11" x14ac:dyDescent="0.25">
      <c r="H35" s="42"/>
      <c r="I35" s="42"/>
      <c r="J35" s="49"/>
    </row>
    <row r="36" spans="2:11" x14ac:dyDescent="0.25">
      <c r="B36" s="4"/>
      <c r="I36" s="50"/>
      <c r="J36" s="4"/>
    </row>
    <row r="37" spans="2:11" x14ac:dyDescent="0.25">
      <c r="H37" s="50"/>
      <c r="I37" s="42"/>
    </row>
    <row r="38" spans="2:11" x14ac:dyDescent="0.25">
      <c r="H38" s="4"/>
    </row>
  </sheetData>
  <mergeCells count="5">
    <mergeCell ref="A1:E1"/>
    <mergeCell ref="A2:E2"/>
    <mergeCell ref="A3:E3"/>
    <mergeCell ref="D4:E4"/>
    <mergeCell ref="D5:D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38"/>
  <sheetViews>
    <sheetView workbookViewId="0">
      <selection sqref="A1:XFD1048576"/>
    </sheetView>
  </sheetViews>
  <sheetFormatPr baseColWidth="10" defaultRowHeight="15" x14ac:dyDescent="0.25"/>
  <cols>
    <col min="1" max="1" width="38.140625" customWidth="1"/>
    <col min="2" max="2" width="18.5703125" customWidth="1"/>
    <col min="3" max="3" width="18.42578125" customWidth="1"/>
    <col min="4" max="4" width="14.28515625" customWidth="1"/>
    <col min="5" max="5" width="13.7109375" customWidth="1"/>
    <col min="6" max="6" width="12.85546875" bestFit="1" customWidth="1"/>
    <col min="7" max="7" width="13.85546875" bestFit="1" customWidth="1"/>
    <col min="8" max="8" width="11.42578125" customWidth="1"/>
    <col min="9" max="9" width="12.28515625" bestFit="1" customWidth="1"/>
    <col min="257" max="257" width="38.140625" customWidth="1"/>
    <col min="258" max="258" width="18.5703125" customWidth="1"/>
    <col min="259" max="259" width="18.42578125" customWidth="1"/>
    <col min="260" max="260" width="14.28515625" customWidth="1"/>
    <col min="261" max="261" width="13.7109375" customWidth="1"/>
    <col min="262" max="262" width="12.85546875" bestFit="1" customWidth="1"/>
    <col min="263" max="263" width="13.85546875" bestFit="1" customWidth="1"/>
    <col min="264" max="264" width="11.42578125" customWidth="1"/>
    <col min="265" max="265" width="12.28515625" bestFit="1" customWidth="1"/>
    <col min="513" max="513" width="38.140625" customWidth="1"/>
    <col min="514" max="514" width="18.5703125" customWidth="1"/>
    <col min="515" max="515" width="18.42578125" customWidth="1"/>
    <col min="516" max="516" width="14.28515625" customWidth="1"/>
    <col min="517" max="517" width="13.7109375" customWidth="1"/>
    <col min="518" max="518" width="12.85546875" bestFit="1" customWidth="1"/>
    <col min="519" max="519" width="13.85546875" bestFit="1" customWidth="1"/>
    <col min="520" max="520" width="11.42578125" customWidth="1"/>
    <col min="521" max="521" width="12.28515625" bestFit="1" customWidth="1"/>
    <col min="769" max="769" width="38.140625" customWidth="1"/>
    <col min="770" max="770" width="18.5703125" customWidth="1"/>
    <col min="771" max="771" width="18.42578125" customWidth="1"/>
    <col min="772" max="772" width="14.28515625" customWidth="1"/>
    <col min="773" max="773" width="13.7109375" customWidth="1"/>
    <col min="774" max="774" width="12.85546875" bestFit="1" customWidth="1"/>
    <col min="775" max="775" width="13.85546875" bestFit="1" customWidth="1"/>
    <col min="776" max="776" width="11.42578125" customWidth="1"/>
    <col min="777" max="777" width="12.28515625" bestFit="1" customWidth="1"/>
    <col min="1025" max="1025" width="38.140625" customWidth="1"/>
    <col min="1026" max="1026" width="18.5703125" customWidth="1"/>
    <col min="1027" max="1027" width="18.42578125" customWidth="1"/>
    <col min="1028" max="1028" width="14.28515625" customWidth="1"/>
    <col min="1029" max="1029" width="13.7109375" customWidth="1"/>
    <col min="1030" max="1030" width="12.85546875" bestFit="1" customWidth="1"/>
    <col min="1031" max="1031" width="13.85546875" bestFit="1" customWidth="1"/>
    <col min="1032" max="1032" width="11.42578125" customWidth="1"/>
    <col min="1033" max="1033" width="12.28515625" bestFit="1" customWidth="1"/>
    <col min="1281" max="1281" width="38.140625" customWidth="1"/>
    <col min="1282" max="1282" width="18.5703125" customWidth="1"/>
    <col min="1283" max="1283" width="18.42578125" customWidth="1"/>
    <col min="1284" max="1284" width="14.28515625" customWidth="1"/>
    <col min="1285" max="1285" width="13.7109375" customWidth="1"/>
    <col min="1286" max="1286" width="12.85546875" bestFit="1" customWidth="1"/>
    <col min="1287" max="1287" width="13.85546875" bestFit="1" customWidth="1"/>
    <col min="1288" max="1288" width="11.42578125" customWidth="1"/>
    <col min="1289" max="1289" width="12.28515625" bestFit="1" customWidth="1"/>
    <col min="1537" max="1537" width="38.140625" customWidth="1"/>
    <col min="1538" max="1538" width="18.5703125" customWidth="1"/>
    <col min="1539" max="1539" width="18.42578125" customWidth="1"/>
    <col min="1540" max="1540" width="14.28515625" customWidth="1"/>
    <col min="1541" max="1541" width="13.7109375" customWidth="1"/>
    <col min="1542" max="1542" width="12.85546875" bestFit="1" customWidth="1"/>
    <col min="1543" max="1543" width="13.85546875" bestFit="1" customWidth="1"/>
    <col min="1544" max="1544" width="11.42578125" customWidth="1"/>
    <col min="1545" max="1545" width="12.28515625" bestFit="1" customWidth="1"/>
    <col min="1793" max="1793" width="38.140625" customWidth="1"/>
    <col min="1794" max="1794" width="18.5703125" customWidth="1"/>
    <col min="1795" max="1795" width="18.42578125" customWidth="1"/>
    <col min="1796" max="1796" width="14.28515625" customWidth="1"/>
    <col min="1797" max="1797" width="13.7109375" customWidth="1"/>
    <col min="1798" max="1798" width="12.85546875" bestFit="1" customWidth="1"/>
    <col min="1799" max="1799" width="13.85546875" bestFit="1" customWidth="1"/>
    <col min="1800" max="1800" width="11.42578125" customWidth="1"/>
    <col min="1801" max="1801" width="12.28515625" bestFit="1" customWidth="1"/>
    <col min="2049" max="2049" width="38.140625" customWidth="1"/>
    <col min="2050" max="2050" width="18.5703125" customWidth="1"/>
    <col min="2051" max="2051" width="18.42578125" customWidth="1"/>
    <col min="2052" max="2052" width="14.28515625" customWidth="1"/>
    <col min="2053" max="2053" width="13.7109375" customWidth="1"/>
    <col min="2054" max="2054" width="12.85546875" bestFit="1" customWidth="1"/>
    <col min="2055" max="2055" width="13.85546875" bestFit="1" customWidth="1"/>
    <col min="2056" max="2056" width="11.42578125" customWidth="1"/>
    <col min="2057" max="2057" width="12.28515625" bestFit="1" customWidth="1"/>
    <col min="2305" max="2305" width="38.140625" customWidth="1"/>
    <col min="2306" max="2306" width="18.5703125" customWidth="1"/>
    <col min="2307" max="2307" width="18.42578125" customWidth="1"/>
    <col min="2308" max="2308" width="14.28515625" customWidth="1"/>
    <col min="2309" max="2309" width="13.7109375" customWidth="1"/>
    <col min="2310" max="2310" width="12.85546875" bestFit="1" customWidth="1"/>
    <col min="2311" max="2311" width="13.85546875" bestFit="1" customWidth="1"/>
    <col min="2312" max="2312" width="11.42578125" customWidth="1"/>
    <col min="2313" max="2313" width="12.28515625" bestFit="1" customWidth="1"/>
    <col min="2561" max="2561" width="38.140625" customWidth="1"/>
    <col min="2562" max="2562" width="18.5703125" customWidth="1"/>
    <col min="2563" max="2563" width="18.42578125" customWidth="1"/>
    <col min="2564" max="2564" width="14.28515625" customWidth="1"/>
    <col min="2565" max="2565" width="13.7109375" customWidth="1"/>
    <col min="2566" max="2566" width="12.85546875" bestFit="1" customWidth="1"/>
    <col min="2567" max="2567" width="13.85546875" bestFit="1" customWidth="1"/>
    <col min="2568" max="2568" width="11.42578125" customWidth="1"/>
    <col min="2569" max="2569" width="12.28515625" bestFit="1" customWidth="1"/>
    <col min="2817" max="2817" width="38.140625" customWidth="1"/>
    <col min="2818" max="2818" width="18.5703125" customWidth="1"/>
    <col min="2819" max="2819" width="18.42578125" customWidth="1"/>
    <col min="2820" max="2820" width="14.28515625" customWidth="1"/>
    <col min="2821" max="2821" width="13.7109375" customWidth="1"/>
    <col min="2822" max="2822" width="12.85546875" bestFit="1" customWidth="1"/>
    <col min="2823" max="2823" width="13.85546875" bestFit="1" customWidth="1"/>
    <col min="2824" max="2824" width="11.42578125" customWidth="1"/>
    <col min="2825" max="2825" width="12.28515625" bestFit="1" customWidth="1"/>
    <col min="3073" max="3073" width="38.140625" customWidth="1"/>
    <col min="3074" max="3074" width="18.5703125" customWidth="1"/>
    <col min="3075" max="3075" width="18.42578125" customWidth="1"/>
    <col min="3076" max="3076" width="14.28515625" customWidth="1"/>
    <col min="3077" max="3077" width="13.7109375" customWidth="1"/>
    <col min="3078" max="3078" width="12.85546875" bestFit="1" customWidth="1"/>
    <col min="3079" max="3079" width="13.85546875" bestFit="1" customWidth="1"/>
    <col min="3080" max="3080" width="11.42578125" customWidth="1"/>
    <col min="3081" max="3081" width="12.28515625" bestFit="1" customWidth="1"/>
    <col min="3329" max="3329" width="38.140625" customWidth="1"/>
    <col min="3330" max="3330" width="18.5703125" customWidth="1"/>
    <col min="3331" max="3331" width="18.42578125" customWidth="1"/>
    <col min="3332" max="3332" width="14.28515625" customWidth="1"/>
    <col min="3333" max="3333" width="13.7109375" customWidth="1"/>
    <col min="3334" max="3334" width="12.85546875" bestFit="1" customWidth="1"/>
    <col min="3335" max="3335" width="13.85546875" bestFit="1" customWidth="1"/>
    <col min="3336" max="3336" width="11.42578125" customWidth="1"/>
    <col min="3337" max="3337" width="12.28515625" bestFit="1" customWidth="1"/>
    <col min="3585" max="3585" width="38.140625" customWidth="1"/>
    <col min="3586" max="3586" width="18.5703125" customWidth="1"/>
    <col min="3587" max="3587" width="18.42578125" customWidth="1"/>
    <col min="3588" max="3588" width="14.28515625" customWidth="1"/>
    <col min="3589" max="3589" width="13.7109375" customWidth="1"/>
    <col min="3590" max="3590" width="12.85546875" bestFit="1" customWidth="1"/>
    <col min="3591" max="3591" width="13.85546875" bestFit="1" customWidth="1"/>
    <col min="3592" max="3592" width="11.42578125" customWidth="1"/>
    <col min="3593" max="3593" width="12.28515625" bestFit="1" customWidth="1"/>
    <col min="3841" max="3841" width="38.140625" customWidth="1"/>
    <col min="3842" max="3842" width="18.5703125" customWidth="1"/>
    <col min="3843" max="3843" width="18.42578125" customWidth="1"/>
    <col min="3844" max="3844" width="14.28515625" customWidth="1"/>
    <col min="3845" max="3845" width="13.7109375" customWidth="1"/>
    <col min="3846" max="3846" width="12.85546875" bestFit="1" customWidth="1"/>
    <col min="3847" max="3847" width="13.85546875" bestFit="1" customWidth="1"/>
    <col min="3848" max="3848" width="11.42578125" customWidth="1"/>
    <col min="3849" max="3849" width="12.28515625" bestFit="1" customWidth="1"/>
    <col min="4097" max="4097" width="38.140625" customWidth="1"/>
    <col min="4098" max="4098" width="18.5703125" customWidth="1"/>
    <col min="4099" max="4099" width="18.42578125" customWidth="1"/>
    <col min="4100" max="4100" width="14.28515625" customWidth="1"/>
    <col min="4101" max="4101" width="13.7109375" customWidth="1"/>
    <col min="4102" max="4102" width="12.85546875" bestFit="1" customWidth="1"/>
    <col min="4103" max="4103" width="13.85546875" bestFit="1" customWidth="1"/>
    <col min="4104" max="4104" width="11.42578125" customWidth="1"/>
    <col min="4105" max="4105" width="12.28515625" bestFit="1" customWidth="1"/>
    <col min="4353" max="4353" width="38.140625" customWidth="1"/>
    <col min="4354" max="4354" width="18.5703125" customWidth="1"/>
    <col min="4355" max="4355" width="18.42578125" customWidth="1"/>
    <col min="4356" max="4356" width="14.28515625" customWidth="1"/>
    <col min="4357" max="4357" width="13.7109375" customWidth="1"/>
    <col min="4358" max="4358" width="12.85546875" bestFit="1" customWidth="1"/>
    <col min="4359" max="4359" width="13.85546875" bestFit="1" customWidth="1"/>
    <col min="4360" max="4360" width="11.42578125" customWidth="1"/>
    <col min="4361" max="4361" width="12.28515625" bestFit="1" customWidth="1"/>
    <col min="4609" max="4609" width="38.140625" customWidth="1"/>
    <col min="4610" max="4610" width="18.5703125" customWidth="1"/>
    <col min="4611" max="4611" width="18.42578125" customWidth="1"/>
    <col min="4612" max="4612" width="14.28515625" customWidth="1"/>
    <col min="4613" max="4613" width="13.7109375" customWidth="1"/>
    <col min="4614" max="4614" width="12.85546875" bestFit="1" customWidth="1"/>
    <col min="4615" max="4615" width="13.85546875" bestFit="1" customWidth="1"/>
    <col min="4616" max="4616" width="11.42578125" customWidth="1"/>
    <col min="4617" max="4617" width="12.28515625" bestFit="1" customWidth="1"/>
    <col min="4865" max="4865" width="38.140625" customWidth="1"/>
    <col min="4866" max="4866" width="18.5703125" customWidth="1"/>
    <col min="4867" max="4867" width="18.42578125" customWidth="1"/>
    <col min="4868" max="4868" width="14.28515625" customWidth="1"/>
    <col min="4869" max="4869" width="13.7109375" customWidth="1"/>
    <col min="4870" max="4870" width="12.85546875" bestFit="1" customWidth="1"/>
    <col min="4871" max="4871" width="13.85546875" bestFit="1" customWidth="1"/>
    <col min="4872" max="4872" width="11.42578125" customWidth="1"/>
    <col min="4873" max="4873" width="12.28515625" bestFit="1" customWidth="1"/>
    <col min="5121" max="5121" width="38.140625" customWidth="1"/>
    <col min="5122" max="5122" width="18.5703125" customWidth="1"/>
    <col min="5123" max="5123" width="18.42578125" customWidth="1"/>
    <col min="5124" max="5124" width="14.28515625" customWidth="1"/>
    <col min="5125" max="5125" width="13.7109375" customWidth="1"/>
    <col min="5126" max="5126" width="12.85546875" bestFit="1" customWidth="1"/>
    <col min="5127" max="5127" width="13.85546875" bestFit="1" customWidth="1"/>
    <col min="5128" max="5128" width="11.42578125" customWidth="1"/>
    <col min="5129" max="5129" width="12.28515625" bestFit="1" customWidth="1"/>
    <col min="5377" max="5377" width="38.140625" customWidth="1"/>
    <col min="5378" max="5378" width="18.5703125" customWidth="1"/>
    <col min="5379" max="5379" width="18.42578125" customWidth="1"/>
    <col min="5380" max="5380" width="14.28515625" customWidth="1"/>
    <col min="5381" max="5381" width="13.7109375" customWidth="1"/>
    <col min="5382" max="5382" width="12.85546875" bestFit="1" customWidth="1"/>
    <col min="5383" max="5383" width="13.85546875" bestFit="1" customWidth="1"/>
    <col min="5384" max="5384" width="11.42578125" customWidth="1"/>
    <col min="5385" max="5385" width="12.28515625" bestFit="1" customWidth="1"/>
    <col min="5633" max="5633" width="38.140625" customWidth="1"/>
    <col min="5634" max="5634" width="18.5703125" customWidth="1"/>
    <col min="5635" max="5635" width="18.42578125" customWidth="1"/>
    <col min="5636" max="5636" width="14.28515625" customWidth="1"/>
    <col min="5637" max="5637" width="13.7109375" customWidth="1"/>
    <col min="5638" max="5638" width="12.85546875" bestFit="1" customWidth="1"/>
    <col min="5639" max="5639" width="13.85546875" bestFit="1" customWidth="1"/>
    <col min="5640" max="5640" width="11.42578125" customWidth="1"/>
    <col min="5641" max="5641" width="12.28515625" bestFit="1" customWidth="1"/>
    <col min="5889" max="5889" width="38.140625" customWidth="1"/>
    <col min="5890" max="5890" width="18.5703125" customWidth="1"/>
    <col min="5891" max="5891" width="18.42578125" customWidth="1"/>
    <col min="5892" max="5892" width="14.28515625" customWidth="1"/>
    <col min="5893" max="5893" width="13.7109375" customWidth="1"/>
    <col min="5894" max="5894" width="12.85546875" bestFit="1" customWidth="1"/>
    <col min="5895" max="5895" width="13.85546875" bestFit="1" customWidth="1"/>
    <col min="5896" max="5896" width="11.42578125" customWidth="1"/>
    <col min="5897" max="5897" width="12.28515625" bestFit="1" customWidth="1"/>
    <col min="6145" max="6145" width="38.140625" customWidth="1"/>
    <col min="6146" max="6146" width="18.5703125" customWidth="1"/>
    <col min="6147" max="6147" width="18.42578125" customWidth="1"/>
    <col min="6148" max="6148" width="14.28515625" customWidth="1"/>
    <col min="6149" max="6149" width="13.7109375" customWidth="1"/>
    <col min="6150" max="6150" width="12.85546875" bestFit="1" customWidth="1"/>
    <col min="6151" max="6151" width="13.85546875" bestFit="1" customWidth="1"/>
    <col min="6152" max="6152" width="11.42578125" customWidth="1"/>
    <col min="6153" max="6153" width="12.28515625" bestFit="1" customWidth="1"/>
    <col min="6401" max="6401" width="38.140625" customWidth="1"/>
    <col min="6402" max="6402" width="18.5703125" customWidth="1"/>
    <col min="6403" max="6403" width="18.42578125" customWidth="1"/>
    <col min="6404" max="6404" width="14.28515625" customWidth="1"/>
    <col min="6405" max="6405" width="13.7109375" customWidth="1"/>
    <col min="6406" max="6406" width="12.85546875" bestFit="1" customWidth="1"/>
    <col min="6407" max="6407" width="13.85546875" bestFit="1" customWidth="1"/>
    <col min="6408" max="6408" width="11.42578125" customWidth="1"/>
    <col min="6409" max="6409" width="12.28515625" bestFit="1" customWidth="1"/>
    <col min="6657" max="6657" width="38.140625" customWidth="1"/>
    <col min="6658" max="6658" width="18.5703125" customWidth="1"/>
    <col min="6659" max="6659" width="18.42578125" customWidth="1"/>
    <col min="6660" max="6660" width="14.28515625" customWidth="1"/>
    <col min="6661" max="6661" width="13.7109375" customWidth="1"/>
    <col min="6662" max="6662" width="12.85546875" bestFit="1" customWidth="1"/>
    <col min="6663" max="6663" width="13.85546875" bestFit="1" customWidth="1"/>
    <col min="6664" max="6664" width="11.42578125" customWidth="1"/>
    <col min="6665" max="6665" width="12.28515625" bestFit="1" customWidth="1"/>
    <col min="6913" max="6913" width="38.140625" customWidth="1"/>
    <col min="6914" max="6914" width="18.5703125" customWidth="1"/>
    <col min="6915" max="6915" width="18.42578125" customWidth="1"/>
    <col min="6916" max="6916" width="14.28515625" customWidth="1"/>
    <col min="6917" max="6917" width="13.7109375" customWidth="1"/>
    <col min="6918" max="6918" width="12.85546875" bestFit="1" customWidth="1"/>
    <col min="6919" max="6919" width="13.85546875" bestFit="1" customWidth="1"/>
    <col min="6920" max="6920" width="11.42578125" customWidth="1"/>
    <col min="6921" max="6921" width="12.28515625" bestFit="1" customWidth="1"/>
    <col min="7169" max="7169" width="38.140625" customWidth="1"/>
    <col min="7170" max="7170" width="18.5703125" customWidth="1"/>
    <col min="7171" max="7171" width="18.42578125" customWidth="1"/>
    <col min="7172" max="7172" width="14.28515625" customWidth="1"/>
    <col min="7173" max="7173" width="13.7109375" customWidth="1"/>
    <col min="7174" max="7174" width="12.85546875" bestFit="1" customWidth="1"/>
    <col min="7175" max="7175" width="13.85546875" bestFit="1" customWidth="1"/>
    <col min="7176" max="7176" width="11.42578125" customWidth="1"/>
    <col min="7177" max="7177" width="12.28515625" bestFit="1" customWidth="1"/>
    <col min="7425" max="7425" width="38.140625" customWidth="1"/>
    <col min="7426" max="7426" width="18.5703125" customWidth="1"/>
    <col min="7427" max="7427" width="18.42578125" customWidth="1"/>
    <col min="7428" max="7428" width="14.28515625" customWidth="1"/>
    <col min="7429" max="7429" width="13.7109375" customWidth="1"/>
    <col min="7430" max="7430" width="12.85546875" bestFit="1" customWidth="1"/>
    <col min="7431" max="7431" width="13.85546875" bestFit="1" customWidth="1"/>
    <col min="7432" max="7432" width="11.42578125" customWidth="1"/>
    <col min="7433" max="7433" width="12.28515625" bestFit="1" customWidth="1"/>
    <col min="7681" max="7681" width="38.140625" customWidth="1"/>
    <col min="7682" max="7682" width="18.5703125" customWidth="1"/>
    <col min="7683" max="7683" width="18.42578125" customWidth="1"/>
    <col min="7684" max="7684" width="14.28515625" customWidth="1"/>
    <col min="7685" max="7685" width="13.7109375" customWidth="1"/>
    <col min="7686" max="7686" width="12.85546875" bestFit="1" customWidth="1"/>
    <col min="7687" max="7687" width="13.85546875" bestFit="1" customWidth="1"/>
    <col min="7688" max="7688" width="11.42578125" customWidth="1"/>
    <col min="7689" max="7689" width="12.28515625" bestFit="1" customWidth="1"/>
    <col min="7937" max="7937" width="38.140625" customWidth="1"/>
    <col min="7938" max="7938" width="18.5703125" customWidth="1"/>
    <col min="7939" max="7939" width="18.42578125" customWidth="1"/>
    <col min="7940" max="7940" width="14.28515625" customWidth="1"/>
    <col min="7941" max="7941" width="13.7109375" customWidth="1"/>
    <col min="7942" max="7942" width="12.85546875" bestFit="1" customWidth="1"/>
    <col min="7943" max="7943" width="13.85546875" bestFit="1" customWidth="1"/>
    <col min="7944" max="7944" width="11.42578125" customWidth="1"/>
    <col min="7945" max="7945" width="12.28515625" bestFit="1" customWidth="1"/>
    <col min="8193" max="8193" width="38.140625" customWidth="1"/>
    <col min="8194" max="8194" width="18.5703125" customWidth="1"/>
    <col min="8195" max="8195" width="18.42578125" customWidth="1"/>
    <col min="8196" max="8196" width="14.28515625" customWidth="1"/>
    <col min="8197" max="8197" width="13.7109375" customWidth="1"/>
    <col min="8198" max="8198" width="12.85546875" bestFit="1" customWidth="1"/>
    <col min="8199" max="8199" width="13.85546875" bestFit="1" customWidth="1"/>
    <col min="8200" max="8200" width="11.42578125" customWidth="1"/>
    <col min="8201" max="8201" width="12.28515625" bestFit="1" customWidth="1"/>
    <col min="8449" max="8449" width="38.140625" customWidth="1"/>
    <col min="8450" max="8450" width="18.5703125" customWidth="1"/>
    <col min="8451" max="8451" width="18.42578125" customWidth="1"/>
    <col min="8452" max="8452" width="14.28515625" customWidth="1"/>
    <col min="8453" max="8453" width="13.7109375" customWidth="1"/>
    <col min="8454" max="8454" width="12.85546875" bestFit="1" customWidth="1"/>
    <col min="8455" max="8455" width="13.85546875" bestFit="1" customWidth="1"/>
    <col min="8456" max="8456" width="11.42578125" customWidth="1"/>
    <col min="8457" max="8457" width="12.28515625" bestFit="1" customWidth="1"/>
    <col min="8705" max="8705" width="38.140625" customWidth="1"/>
    <col min="8706" max="8706" width="18.5703125" customWidth="1"/>
    <col min="8707" max="8707" width="18.42578125" customWidth="1"/>
    <col min="8708" max="8708" width="14.28515625" customWidth="1"/>
    <col min="8709" max="8709" width="13.7109375" customWidth="1"/>
    <col min="8710" max="8710" width="12.85546875" bestFit="1" customWidth="1"/>
    <col min="8711" max="8711" width="13.85546875" bestFit="1" customWidth="1"/>
    <col min="8712" max="8712" width="11.42578125" customWidth="1"/>
    <col min="8713" max="8713" width="12.28515625" bestFit="1" customWidth="1"/>
    <col min="8961" max="8961" width="38.140625" customWidth="1"/>
    <col min="8962" max="8962" width="18.5703125" customWidth="1"/>
    <col min="8963" max="8963" width="18.42578125" customWidth="1"/>
    <col min="8964" max="8964" width="14.28515625" customWidth="1"/>
    <col min="8965" max="8965" width="13.7109375" customWidth="1"/>
    <col min="8966" max="8966" width="12.85546875" bestFit="1" customWidth="1"/>
    <col min="8967" max="8967" width="13.85546875" bestFit="1" customWidth="1"/>
    <col min="8968" max="8968" width="11.42578125" customWidth="1"/>
    <col min="8969" max="8969" width="12.28515625" bestFit="1" customWidth="1"/>
    <col min="9217" max="9217" width="38.140625" customWidth="1"/>
    <col min="9218" max="9218" width="18.5703125" customWidth="1"/>
    <col min="9219" max="9219" width="18.42578125" customWidth="1"/>
    <col min="9220" max="9220" width="14.28515625" customWidth="1"/>
    <col min="9221" max="9221" width="13.7109375" customWidth="1"/>
    <col min="9222" max="9222" width="12.85546875" bestFit="1" customWidth="1"/>
    <col min="9223" max="9223" width="13.85546875" bestFit="1" customWidth="1"/>
    <col min="9224" max="9224" width="11.42578125" customWidth="1"/>
    <col min="9225" max="9225" width="12.28515625" bestFit="1" customWidth="1"/>
    <col min="9473" max="9473" width="38.140625" customWidth="1"/>
    <col min="9474" max="9474" width="18.5703125" customWidth="1"/>
    <col min="9475" max="9475" width="18.42578125" customWidth="1"/>
    <col min="9476" max="9476" width="14.28515625" customWidth="1"/>
    <col min="9477" max="9477" width="13.7109375" customWidth="1"/>
    <col min="9478" max="9478" width="12.85546875" bestFit="1" customWidth="1"/>
    <col min="9479" max="9479" width="13.85546875" bestFit="1" customWidth="1"/>
    <col min="9480" max="9480" width="11.42578125" customWidth="1"/>
    <col min="9481" max="9481" width="12.28515625" bestFit="1" customWidth="1"/>
    <col min="9729" max="9729" width="38.140625" customWidth="1"/>
    <col min="9730" max="9730" width="18.5703125" customWidth="1"/>
    <col min="9731" max="9731" width="18.42578125" customWidth="1"/>
    <col min="9732" max="9732" width="14.28515625" customWidth="1"/>
    <col min="9733" max="9733" width="13.7109375" customWidth="1"/>
    <col min="9734" max="9734" width="12.85546875" bestFit="1" customWidth="1"/>
    <col min="9735" max="9735" width="13.85546875" bestFit="1" customWidth="1"/>
    <col min="9736" max="9736" width="11.42578125" customWidth="1"/>
    <col min="9737" max="9737" width="12.28515625" bestFit="1" customWidth="1"/>
    <col min="9985" max="9985" width="38.140625" customWidth="1"/>
    <col min="9986" max="9986" width="18.5703125" customWidth="1"/>
    <col min="9987" max="9987" width="18.42578125" customWidth="1"/>
    <col min="9988" max="9988" width="14.28515625" customWidth="1"/>
    <col min="9989" max="9989" width="13.7109375" customWidth="1"/>
    <col min="9990" max="9990" width="12.85546875" bestFit="1" customWidth="1"/>
    <col min="9991" max="9991" width="13.85546875" bestFit="1" customWidth="1"/>
    <col min="9992" max="9992" width="11.42578125" customWidth="1"/>
    <col min="9993" max="9993" width="12.28515625" bestFit="1" customWidth="1"/>
    <col min="10241" max="10241" width="38.140625" customWidth="1"/>
    <col min="10242" max="10242" width="18.5703125" customWidth="1"/>
    <col min="10243" max="10243" width="18.42578125" customWidth="1"/>
    <col min="10244" max="10244" width="14.28515625" customWidth="1"/>
    <col min="10245" max="10245" width="13.7109375" customWidth="1"/>
    <col min="10246" max="10246" width="12.85546875" bestFit="1" customWidth="1"/>
    <col min="10247" max="10247" width="13.85546875" bestFit="1" customWidth="1"/>
    <col min="10248" max="10248" width="11.42578125" customWidth="1"/>
    <col min="10249" max="10249" width="12.28515625" bestFit="1" customWidth="1"/>
    <col min="10497" max="10497" width="38.140625" customWidth="1"/>
    <col min="10498" max="10498" width="18.5703125" customWidth="1"/>
    <col min="10499" max="10499" width="18.42578125" customWidth="1"/>
    <col min="10500" max="10500" width="14.28515625" customWidth="1"/>
    <col min="10501" max="10501" width="13.7109375" customWidth="1"/>
    <col min="10502" max="10502" width="12.85546875" bestFit="1" customWidth="1"/>
    <col min="10503" max="10503" width="13.85546875" bestFit="1" customWidth="1"/>
    <col min="10504" max="10504" width="11.42578125" customWidth="1"/>
    <col min="10505" max="10505" width="12.28515625" bestFit="1" customWidth="1"/>
    <col min="10753" max="10753" width="38.140625" customWidth="1"/>
    <col min="10754" max="10754" width="18.5703125" customWidth="1"/>
    <col min="10755" max="10755" width="18.42578125" customWidth="1"/>
    <col min="10756" max="10756" width="14.28515625" customWidth="1"/>
    <col min="10757" max="10757" width="13.7109375" customWidth="1"/>
    <col min="10758" max="10758" width="12.85546875" bestFit="1" customWidth="1"/>
    <col min="10759" max="10759" width="13.85546875" bestFit="1" customWidth="1"/>
    <col min="10760" max="10760" width="11.42578125" customWidth="1"/>
    <col min="10761" max="10761" width="12.28515625" bestFit="1" customWidth="1"/>
    <col min="11009" max="11009" width="38.140625" customWidth="1"/>
    <col min="11010" max="11010" width="18.5703125" customWidth="1"/>
    <col min="11011" max="11011" width="18.42578125" customWidth="1"/>
    <col min="11012" max="11012" width="14.28515625" customWidth="1"/>
    <col min="11013" max="11013" width="13.7109375" customWidth="1"/>
    <col min="11014" max="11014" width="12.85546875" bestFit="1" customWidth="1"/>
    <col min="11015" max="11015" width="13.85546875" bestFit="1" customWidth="1"/>
    <col min="11016" max="11016" width="11.42578125" customWidth="1"/>
    <col min="11017" max="11017" width="12.28515625" bestFit="1" customWidth="1"/>
    <col min="11265" max="11265" width="38.140625" customWidth="1"/>
    <col min="11266" max="11266" width="18.5703125" customWidth="1"/>
    <col min="11267" max="11267" width="18.42578125" customWidth="1"/>
    <col min="11268" max="11268" width="14.28515625" customWidth="1"/>
    <col min="11269" max="11269" width="13.7109375" customWidth="1"/>
    <col min="11270" max="11270" width="12.85546875" bestFit="1" customWidth="1"/>
    <col min="11271" max="11271" width="13.85546875" bestFit="1" customWidth="1"/>
    <col min="11272" max="11272" width="11.42578125" customWidth="1"/>
    <col min="11273" max="11273" width="12.28515625" bestFit="1" customWidth="1"/>
    <col min="11521" max="11521" width="38.140625" customWidth="1"/>
    <col min="11522" max="11522" width="18.5703125" customWidth="1"/>
    <col min="11523" max="11523" width="18.42578125" customWidth="1"/>
    <col min="11524" max="11524" width="14.28515625" customWidth="1"/>
    <col min="11525" max="11525" width="13.7109375" customWidth="1"/>
    <col min="11526" max="11526" width="12.85546875" bestFit="1" customWidth="1"/>
    <col min="11527" max="11527" width="13.85546875" bestFit="1" customWidth="1"/>
    <col min="11528" max="11528" width="11.42578125" customWidth="1"/>
    <col min="11529" max="11529" width="12.28515625" bestFit="1" customWidth="1"/>
    <col min="11777" max="11777" width="38.140625" customWidth="1"/>
    <col min="11778" max="11778" width="18.5703125" customWidth="1"/>
    <col min="11779" max="11779" width="18.42578125" customWidth="1"/>
    <col min="11780" max="11780" width="14.28515625" customWidth="1"/>
    <col min="11781" max="11781" width="13.7109375" customWidth="1"/>
    <col min="11782" max="11782" width="12.85546875" bestFit="1" customWidth="1"/>
    <col min="11783" max="11783" width="13.85546875" bestFit="1" customWidth="1"/>
    <col min="11784" max="11784" width="11.42578125" customWidth="1"/>
    <col min="11785" max="11785" width="12.28515625" bestFit="1" customWidth="1"/>
    <col min="12033" max="12033" width="38.140625" customWidth="1"/>
    <col min="12034" max="12034" width="18.5703125" customWidth="1"/>
    <col min="12035" max="12035" width="18.42578125" customWidth="1"/>
    <col min="12036" max="12036" width="14.28515625" customWidth="1"/>
    <col min="12037" max="12037" width="13.7109375" customWidth="1"/>
    <col min="12038" max="12038" width="12.85546875" bestFit="1" customWidth="1"/>
    <col min="12039" max="12039" width="13.85546875" bestFit="1" customWidth="1"/>
    <col min="12040" max="12040" width="11.42578125" customWidth="1"/>
    <col min="12041" max="12041" width="12.28515625" bestFit="1" customWidth="1"/>
    <col min="12289" max="12289" width="38.140625" customWidth="1"/>
    <col min="12290" max="12290" width="18.5703125" customWidth="1"/>
    <col min="12291" max="12291" width="18.42578125" customWidth="1"/>
    <col min="12292" max="12292" width="14.28515625" customWidth="1"/>
    <col min="12293" max="12293" width="13.7109375" customWidth="1"/>
    <col min="12294" max="12294" width="12.85546875" bestFit="1" customWidth="1"/>
    <col min="12295" max="12295" width="13.85546875" bestFit="1" customWidth="1"/>
    <col min="12296" max="12296" width="11.42578125" customWidth="1"/>
    <col min="12297" max="12297" width="12.28515625" bestFit="1" customWidth="1"/>
    <col min="12545" max="12545" width="38.140625" customWidth="1"/>
    <col min="12546" max="12546" width="18.5703125" customWidth="1"/>
    <col min="12547" max="12547" width="18.42578125" customWidth="1"/>
    <col min="12548" max="12548" width="14.28515625" customWidth="1"/>
    <col min="12549" max="12549" width="13.7109375" customWidth="1"/>
    <col min="12550" max="12550" width="12.85546875" bestFit="1" customWidth="1"/>
    <col min="12551" max="12551" width="13.85546875" bestFit="1" customWidth="1"/>
    <col min="12552" max="12552" width="11.42578125" customWidth="1"/>
    <col min="12553" max="12553" width="12.28515625" bestFit="1" customWidth="1"/>
    <col min="12801" max="12801" width="38.140625" customWidth="1"/>
    <col min="12802" max="12802" width="18.5703125" customWidth="1"/>
    <col min="12803" max="12803" width="18.42578125" customWidth="1"/>
    <col min="12804" max="12804" width="14.28515625" customWidth="1"/>
    <col min="12805" max="12805" width="13.7109375" customWidth="1"/>
    <col min="12806" max="12806" width="12.85546875" bestFit="1" customWidth="1"/>
    <col min="12807" max="12807" width="13.85546875" bestFit="1" customWidth="1"/>
    <col min="12808" max="12808" width="11.42578125" customWidth="1"/>
    <col min="12809" max="12809" width="12.28515625" bestFit="1" customWidth="1"/>
    <col min="13057" max="13057" width="38.140625" customWidth="1"/>
    <col min="13058" max="13058" width="18.5703125" customWidth="1"/>
    <col min="13059" max="13059" width="18.42578125" customWidth="1"/>
    <col min="13060" max="13060" width="14.28515625" customWidth="1"/>
    <col min="13061" max="13061" width="13.7109375" customWidth="1"/>
    <col min="13062" max="13062" width="12.85546875" bestFit="1" customWidth="1"/>
    <col min="13063" max="13063" width="13.85546875" bestFit="1" customWidth="1"/>
    <col min="13064" max="13064" width="11.42578125" customWidth="1"/>
    <col min="13065" max="13065" width="12.28515625" bestFit="1" customWidth="1"/>
    <col min="13313" max="13313" width="38.140625" customWidth="1"/>
    <col min="13314" max="13314" width="18.5703125" customWidth="1"/>
    <col min="13315" max="13315" width="18.42578125" customWidth="1"/>
    <col min="13316" max="13316" width="14.28515625" customWidth="1"/>
    <col min="13317" max="13317" width="13.7109375" customWidth="1"/>
    <col min="13318" max="13318" width="12.85546875" bestFit="1" customWidth="1"/>
    <col min="13319" max="13319" width="13.85546875" bestFit="1" customWidth="1"/>
    <col min="13320" max="13320" width="11.42578125" customWidth="1"/>
    <col min="13321" max="13321" width="12.28515625" bestFit="1" customWidth="1"/>
    <col min="13569" max="13569" width="38.140625" customWidth="1"/>
    <col min="13570" max="13570" width="18.5703125" customWidth="1"/>
    <col min="13571" max="13571" width="18.42578125" customWidth="1"/>
    <col min="13572" max="13572" width="14.28515625" customWidth="1"/>
    <col min="13573" max="13573" width="13.7109375" customWidth="1"/>
    <col min="13574" max="13574" width="12.85546875" bestFit="1" customWidth="1"/>
    <col min="13575" max="13575" width="13.85546875" bestFit="1" customWidth="1"/>
    <col min="13576" max="13576" width="11.42578125" customWidth="1"/>
    <col min="13577" max="13577" width="12.28515625" bestFit="1" customWidth="1"/>
    <col min="13825" max="13825" width="38.140625" customWidth="1"/>
    <col min="13826" max="13826" width="18.5703125" customWidth="1"/>
    <col min="13827" max="13827" width="18.42578125" customWidth="1"/>
    <col min="13828" max="13828" width="14.28515625" customWidth="1"/>
    <col min="13829" max="13829" width="13.7109375" customWidth="1"/>
    <col min="13830" max="13830" width="12.85546875" bestFit="1" customWidth="1"/>
    <col min="13831" max="13831" width="13.85546875" bestFit="1" customWidth="1"/>
    <col min="13832" max="13832" width="11.42578125" customWidth="1"/>
    <col min="13833" max="13833" width="12.28515625" bestFit="1" customWidth="1"/>
    <col min="14081" max="14081" width="38.140625" customWidth="1"/>
    <col min="14082" max="14082" width="18.5703125" customWidth="1"/>
    <col min="14083" max="14083" width="18.42578125" customWidth="1"/>
    <col min="14084" max="14084" width="14.28515625" customWidth="1"/>
    <col min="14085" max="14085" width="13.7109375" customWidth="1"/>
    <col min="14086" max="14086" width="12.85546875" bestFit="1" customWidth="1"/>
    <col min="14087" max="14087" width="13.85546875" bestFit="1" customWidth="1"/>
    <col min="14088" max="14088" width="11.42578125" customWidth="1"/>
    <col min="14089" max="14089" width="12.28515625" bestFit="1" customWidth="1"/>
    <col min="14337" max="14337" width="38.140625" customWidth="1"/>
    <col min="14338" max="14338" width="18.5703125" customWidth="1"/>
    <col min="14339" max="14339" width="18.42578125" customWidth="1"/>
    <col min="14340" max="14340" width="14.28515625" customWidth="1"/>
    <col min="14341" max="14341" width="13.7109375" customWidth="1"/>
    <col min="14342" max="14342" width="12.85546875" bestFit="1" customWidth="1"/>
    <col min="14343" max="14343" width="13.85546875" bestFit="1" customWidth="1"/>
    <col min="14344" max="14344" width="11.42578125" customWidth="1"/>
    <col min="14345" max="14345" width="12.28515625" bestFit="1" customWidth="1"/>
    <col min="14593" max="14593" width="38.140625" customWidth="1"/>
    <col min="14594" max="14594" width="18.5703125" customWidth="1"/>
    <col min="14595" max="14595" width="18.42578125" customWidth="1"/>
    <col min="14596" max="14596" width="14.28515625" customWidth="1"/>
    <col min="14597" max="14597" width="13.7109375" customWidth="1"/>
    <col min="14598" max="14598" width="12.85546875" bestFit="1" customWidth="1"/>
    <col min="14599" max="14599" width="13.85546875" bestFit="1" customWidth="1"/>
    <col min="14600" max="14600" width="11.42578125" customWidth="1"/>
    <col min="14601" max="14601" width="12.28515625" bestFit="1" customWidth="1"/>
    <col min="14849" max="14849" width="38.140625" customWidth="1"/>
    <col min="14850" max="14850" width="18.5703125" customWidth="1"/>
    <col min="14851" max="14851" width="18.42578125" customWidth="1"/>
    <col min="14852" max="14852" width="14.28515625" customWidth="1"/>
    <col min="14853" max="14853" width="13.7109375" customWidth="1"/>
    <col min="14854" max="14854" width="12.85546875" bestFit="1" customWidth="1"/>
    <col min="14855" max="14855" width="13.85546875" bestFit="1" customWidth="1"/>
    <col min="14856" max="14856" width="11.42578125" customWidth="1"/>
    <col min="14857" max="14857" width="12.28515625" bestFit="1" customWidth="1"/>
    <col min="15105" max="15105" width="38.140625" customWidth="1"/>
    <col min="15106" max="15106" width="18.5703125" customWidth="1"/>
    <col min="15107" max="15107" width="18.42578125" customWidth="1"/>
    <col min="15108" max="15108" width="14.28515625" customWidth="1"/>
    <col min="15109" max="15109" width="13.7109375" customWidth="1"/>
    <col min="15110" max="15110" width="12.85546875" bestFit="1" customWidth="1"/>
    <col min="15111" max="15111" width="13.85546875" bestFit="1" customWidth="1"/>
    <col min="15112" max="15112" width="11.42578125" customWidth="1"/>
    <col min="15113" max="15113" width="12.28515625" bestFit="1" customWidth="1"/>
    <col min="15361" max="15361" width="38.140625" customWidth="1"/>
    <col min="15362" max="15362" width="18.5703125" customWidth="1"/>
    <col min="15363" max="15363" width="18.42578125" customWidth="1"/>
    <col min="15364" max="15364" width="14.28515625" customWidth="1"/>
    <col min="15365" max="15365" width="13.7109375" customWidth="1"/>
    <col min="15366" max="15366" width="12.85546875" bestFit="1" customWidth="1"/>
    <col min="15367" max="15367" width="13.85546875" bestFit="1" customWidth="1"/>
    <col min="15368" max="15368" width="11.42578125" customWidth="1"/>
    <col min="15369" max="15369" width="12.28515625" bestFit="1" customWidth="1"/>
    <col min="15617" max="15617" width="38.140625" customWidth="1"/>
    <col min="15618" max="15618" width="18.5703125" customWidth="1"/>
    <col min="15619" max="15619" width="18.42578125" customWidth="1"/>
    <col min="15620" max="15620" width="14.28515625" customWidth="1"/>
    <col min="15621" max="15621" width="13.7109375" customWidth="1"/>
    <col min="15622" max="15622" width="12.85546875" bestFit="1" customWidth="1"/>
    <col min="15623" max="15623" width="13.85546875" bestFit="1" customWidth="1"/>
    <col min="15624" max="15624" width="11.42578125" customWidth="1"/>
    <col min="15625" max="15625" width="12.28515625" bestFit="1" customWidth="1"/>
    <col min="15873" max="15873" width="38.140625" customWidth="1"/>
    <col min="15874" max="15874" width="18.5703125" customWidth="1"/>
    <col min="15875" max="15875" width="18.42578125" customWidth="1"/>
    <col min="15876" max="15876" width="14.28515625" customWidth="1"/>
    <col min="15877" max="15877" width="13.7109375" customWidth="1"/>
    <col min="15878" max="15878" width="12.85546875" bestFit="1" customWidth="1"/>
    <col min="15879" max="15879" width="13.85546875" bestFit="1" customWidth="1"/>
    <col min="15880" max="15880" width="11.42578125" customWidth="1"/>
    <col min="15881" max="15881" width="12.28515625" bestFit="1" customWidth="1"/>
    <col min="16129" max="16129" width="38.140625" customWidth="1"/>
    <col min="16130" max="16130" width="18.5703125" customWidth="1"/>
    <col min="16131" max="16131" width="18.42578125" customWidth="1"/>
    <col min="16132" max="16132" width="14.28515625" customWidth="1"/>
    <col min="16133" max="16133" width="13.7109375" customWidth="1"/>
    <col min="16134" max="16134" width="12.85546875" bestFit="1" customWidth="1"/>
    <col min="16135" max="16135" width="13.85546875" bestFit="1" customWidth="1"/>
    <col min="16136" max="16136" width="11.42578125" customWidth="1"/>
    <col min="16137" max="16137" width="12.28515625" bestFit="1" customWidth="1"/>
  </cols>
  <sheetData>
    <row r="1" spans="1:12" ht="15.75" x14ac:dyDescent="0.25">
      <c r="A1" s="55" t="s">
        <v>30</v>
      </c>
      <c r="B1" s="55"/>
      <c r="C1" s="55"/>
      <c r="D1" s="55"/>
      <c r="E1" s="55"/>
    </row>
    <row r="2" spans="1:12" x14ac:dyDescent="0.25">
      <c r="A2" s="56" t="s">
        <v>0</v>
      </c>
      <c r="B2" s="56"/>
      <c r="C2" s="56"/>
      <c r="D2" s="56"/>
      <c r="E2" s="56"/>
    </row>
    <row r="3" spans="1:12" x14ac:dyDescent="0.25">
      <c r="A3" s="57"/>
      <c r="B3" s="57"/>
      <c r="C3" s="57"/>
      <c r="D3" s="57"/>
      <c r="E3" s="57"/>
    </row>
    <row r="4" spans="1:12" ht="30" x14ac:dyDescent="0.25">
      <c r="A4" s="9"/>
      <c r="B4" s="10" t="s">
        <v>1</v>
      </c>
      <c r="C4" s="11" t="s">
        <v>2</v>
      </c>
      <c r="D4" s="58" t="s">
        <v>3</v>
      </c>
      <c r="E4" s="59"/>
    </row>
    <row r="5" spans="1:12" x14ac:dyDescent="0.25">
      <c r="A5" s="12" t="s">
        <v>4</v>
      </c>
      <c r="B5" s="13"/>
      <c r="C5" s="13"/>
      <c r="D5" s="60" t="s">
        <v>5</v>
      </c>
      <c r="E5" s="14"/>
    </row>
    <row r="6" spans="1:12" x14ac:dyDescent="0.25">
      <c r="A6" s="15"/>
      <c r="B6" s="16" t="s">
        <v>6</v>
      </c>
      <c r="C6" s="16" t="s">
        <v>7</v>
      </c>
      <c r="D6" s="61"/>
      <c r="E6" s="16" t="s">
        <v>8</v>
      </c>
    </row>
    <row r="7" spans="1:12" x14ac:dyDescent="0.25">
      <c r="A7" s="17" t="s">
        <v>9</v>
      </c>
      <c r="B7" s="18">
        <f>SUM(B8:B12)</f>
        <v>6806773.8366099996</v>
      </c>
      <c r="C7" s="18">
        <f>SUM(C8:C12)</f>
        <v>546.78953999999999</v>
      </c>
      <c r="D7" s="18">
        <f>SUM(D8:D12)</f>
        <v>6808806.8001197195</v>
      </c>
      <c r="E7" s="19">
        <f>SUM(E8:E12)</f>
        <v>81.249553094089791</v>
      </c>
      <c r="F7" s="4"/>
    </row>
    <row r="8" spans="1:12" x14ac:dyDescent="0.25">
      <c r="A8" s="20" t="s">
        <v>20</v>
      </c>
      <c r="B8" s="21">
        <v>6274708.7960000001</v>
      </c>
      <c r="C8" s="21"/>
      <c r="D8" s="21">
        <v>6274708.7960000001</v>
      </c>
      <c r="E8" s="38">
        <v>74.876156782946182</v>
      </c>
      <c r="F8" s="3"/>
      <c r="G8" s="51"/>
      <c r="H8" s="1"/>
      <c r="I8" s="42"/>
      <c r="J8" s="7"/>
      <c r="K8" s="7"/>
      <c r="L8" s="7"/>
    </row>
    <row r="9" spans="1:12" x14ac:dyDescent="0.25">
      <c r="A9" s="20" t="s">
        <v>21</v>
      </c>
      <c r="B9" s="21">
        <v>318294.85416000005</v>
      </c>
      <c r="C9" s="21"/>
      <c r="D9" s="21">
        <v>318294.85416000005</v>
      </c>
      <c r="E9" s="38">
        <v>3.7982153719200502</v>
      </c>
      <c r="F9" s="3"/>
      <c r="G9" s="51"/>
      <c r="H9" s="1"/>
      <c r="I9" s="42"/>
      <c r="J9" s="7"/>
      <c r="K9" s="7"/>
      <c r="L9" s="7"/>
    </row>
    <row r="10" spans="1:12" x14ac:dyDescent="0.25">
      <c r="A10" s="20" t="s">
        <v>22</v>
      </c>
      <c r="B10" s="21">
        <v>213769.18644999998</v>
      </c>
      <c r="C10" s="21">
        <v>546.78953999999999</v>
      </c>
      <c r="D10" s="21">
        <v>215802.14995971997</v>
      </c>
      <c r="E10" s="38">
        <v>2.5751690062145243</v>
      </c>
      <c r="F10" s="3"/>
      <c r="G10" s="51"/>
      <c r="H10" s="1"/>
      <c r="I10" s="42"/>
      <c r="J10" s="7"/>
      <c r="K10" s="7"/>
      <c r="L10" s="7"/>
    </row>
    <row r="11" spans="1:12" x14ac:dyDescent="0.25">
      <c r="A11" s="20" t="s">
        <v>23</v>
      </c>
      <c r="B11" s="21">
        <v>1</v>
      </c>
      <c r="C11" s="21"/>
      <c r="D11" s="21">
        <v>1</v>
      </c>
      <c r="E11" s="38">
        <v>1.1933009039507653E-5</v>
      </c>
      <c r="F11" s="3"/>
      <c r="G11" s="51"/>
      <c r="H11" s="1"/>
      <c r="I11" s="42"/>
      <c r="J11" s="7"/>
      <c r="K11" s="7"/>
      <c r="L11" s="7"/>
    </row>
    <row r="12" spans="1:12" x14ac:dyDescent="0.25">
      <c r="A12" s="20"/>
      <c r="B12" s="21"/>
      <c r="C12" s="21"/>
      <c r="D12" s="21"/>
      <c r="E12" s="22"/>
      <c r="G12" s="42"/>
      <c r="H12" s="42"/>
      <c r="I12" s="42"/>
      <c r="J12" s="7"/>
      <c r="K12" s="7"/>
    </row>
    <row r="13" spans="1:12" x14ac:dyDescent="0.25">
      <c r="A13" s="17" t="s">
        <v>24</v>
      </c>
      <c r="B13" s="21"/>
      <c r="C13" s="18">
        <f>+C14+C15</f>
        <v>376133.05689000001</v>
      </c>
      <c r="D13" s="18">
        <f>SUM(D14:D15)</f>
        <v>1398462.7055170198</v>
      </c>
      <c r="E13" s="19">
        <f>SUM(E14:E15)</f>
        <v>16.687868106348926</v>
      </c>
      <c r="F13" s="4"/>
      <c r="G13" s="42"/>
      <c r="H13" s="42"/>
      <c r="I13" s="42"/>
      <c r="J13" s="7"/>
      <c r="K13" s="7"/>
    </row>
    <row r="14" spans="1:12" ht="29.25" x14ac:dyDescent="0.25">
      <c r="A14" s="39" t="s">
        <v>25</v>
      </c>
      <c r="B14" s="21"/>
      <c r="C14" s="40">
        <v>277417.58095999999</v>
      </c>
      <c r="D14" s="41">
        <v>1031438.5660092799</v>
      </c>
      <c r="E14" s="38">
        <v>12.308165731885547</v>
      </c>
      <c r="F14" s="3"/>
      <c r="G14" s="51"/>
      <c r="H14" s="42"/>
      <c r="I14" s="42"/>
      <c r="J14" s="7"/>
      <c r="K14" s="7"/>
      <c r="L14" s="43"/>
    </row>
    <row r="15" spans="1:12" x14ac:dyDescent="0.25">
      <c r="A15" s="2" t="s">
        <v>26</v>
      </c>
      <c r="B15" s="26"/>
      <c r="C15" s="40">
        <v>98715.475929999986</v>
      </c>
      <c r="D15" s="41">
        <v>367024.13950773992</v>
      </c>
      <c r="E15" s="38">
        <v>4.3797023744633785</v>
      </c>
      <c r="F15" s="3"/>
      <c r="G15" s="51"/>
      <c r="H15" s="42"/>
      <c r="I15" s="42"/>
      <c r="J15" s="7"/>
      <c r="K15" s="7"/>
      <c r="L15" s="7"/>
    </row>
    <row r="16" spans="1:12" x14ac:dyDescent="0.25">
      <c r="A16" s="20"/>
      <c r="B16" s="21"/>
      <c r="C16" s="21"/>
      <c r="D16" s="21"/>
      <c r="E16" s="22"/>
      <c r="G16" s="42"/>
      <c r="H16" s="42"/>
      <c r="I16" s="42"/>
      <c r="J16" s="7"/>
      <c r="K16" s="7"/>
      <c r="L16" s="7"/>
    </row>
    <row r="17" spans="1:12" x14ac:dyDescent="0.25">
      <c r="A17" s="17" t="s">
        <v>10</v>
      </c>
      <c r="B17" s="18">
        <f>+B19</f>
        <v>167356.06779999999</v>
      </c>
      <c r="C17" s="18">
        <f>+C19</f>
        <v>1476.7155</v>
      </c>
      <c r="D17" s="18">
        <f>+D19</f>
        <v>172846.496029</v>
      </c>
      <c r="E17" s="37">
        <f>+E19</f>
        <v>2.0625787995612805</v>
      </c>
      <c r="F17" s="3"/>
      <c r="G17" s="42"/>
      <c r="H17" s="42"/>
      <c r="I17" s="42"/>
      <c r="J17" s="7"/>
      <c r="K17" s="7"/>
      <c r="L17" s="7"/>
    </row>
    <row r="18" spans="1:12" x14ac:dyDescent="0.25">
      <c r="A18" s="20"/>
      <c r="B18" s="21"/>
      <c r="C18" s="21"/>
      <c r="D18" s="21"/>
      <c r="E18" s="22"/>
      <c r="F18" s="3"/>
      <c r="G18" s="42"/>
      <c r="H18" s="42"/>
      <c r="I18" s="42"/>
      <c r="J18" s="7"/>
      <c r="K18" s="7"/>
    </row>
    <row r="19" spans="1:12" x14ac:dyDescent="0.25">
      <c r="A19" s="23" t="s">
        <v>11</v>
      </c>
      <c r="B19" s="24">
        <f>SUM(B20:B25)</f>
        <v>167356.06779999999</v>
      </c>
      <c r="C19" s="24">
        <f>SUM(C20:C25)</f>
        <v>1476.7155</v>
      </c>
      <c r="D19" s="24">
        <f>SUM(D20:D25)</f>
        <v>172846.496029</v>
      </c>
      <c r="E19" s="25">
        <f>SUM(E20:E25)</f>
        <v>2.0625787995612805</v>
      </c>
      <c r="F19" s="4"/>
      <c r="G19" s="42"/>
      <c r="H19" s="42"/>
      <c r="I19" s="42"/>
      <c r="J19" s="7"/>
      <c r="K19" s="7"/>
    </row>
    <row r="20" spans="1:12" x14ac:dyDescent="0.25">
      <c r="A20" s="20" t="s">
        <v>14</v>
      </c>
      <c r="B20" s="26">
        <v>59006.474999999999</v>
      </c>
      <c r="C20" s="26"/>
      <c r="D20" s="26">
        <v>59006.474999999999</v>
      </c>
      <c r="E20" s="38">
        <v>0.70412479956448226</v>
      </c>
      <c r="F20" s="3"/>
      <c r="G20" s="51"/>
      <c r="H20" s="1"/>
      <c r="I20" s="42"/>
      <c r="J20" s="7"/>
      <c r="K20" s="7"/>
      <c r="L20" s="7"/>
    </row>
    <row r="21" spans="1:12" x14ac:dyDescent="0.25">
      <c r="A21" s="20" t="s">
        <v>13</v>
      </c>
      <c r="B21" s="26">
        <v>45831.031000000003</v>
      </c>
      <c r="C21" s="26"/>
      <c r="D21" s="26">
        <v>45831.031000000003</v>
      </c>
      <c r="E21" s="38">
        <v>0.5469021072129554</v>
      </c>
      <c r="F21" s="3"/>
      <c r="G21" s="51"/>
      <c r="H21" s="1"/>
      <c r="I21" s="42"/>
      <c r="J21" s="7"/>
      <c r="K21" s="7"/>
      <c r="L21" s="7"/>
    </row>
    <row r="22" spans="1:12" x14ac:dyDescent="0.25">
      <c r="A22" s="20" t="s">
        <v>19</v>
      </c>
      <c r="B22" s="26">
        <v>38818.737000000001</v>
      </c>
      <c r="C22" s="26"/>
      <c r="D22" s="26">
        <v>38818.737000000001</v>
      </c>
      <c r="E22" s="38">
        <v>0.46322433952327019</v>
      </c>
      <c r="F22" s="3"/>
      <c r="G22" s="51"/>
      <c r="H22" s="1"/>
      <c r="I22" s="42"/>
      <c r="J22" s="7"/>
      <c r="K22" s="7"/>
      <c r="L22" s="7"/>
    </row>
    <row r="23" spans="1:12" x14ac:dyDescent="0.25">
      <c r="A23" s="20" t="s">
        <v>17</v>
      </c>
      <c r="B23" s="26">
        <v>17763.2268</v>
      </c>
      <c r="C23" s="26"/>
      <c r="D23" s="26">
        <v>17763.2268</v>
      </c>
      <c r="E23" s="38">
        <v>0.21196874597522458</v>
      </c>
      <c r="F23" s="3"/>
      <c r="G23" s="51"/>
      <c r="H23" s="1"/>
      <c r="I23" s="42"/>
      <c r="J23" s="7"/>
      <c r="K23" s="7"/>
      <c r="L23" s="7"/>
    </row>
    <row r="24" spans="1:12" x14ac:dyDescent="0.25">
      <c r="A24" s="20" t="s">
        <v>12</v>
      </c>
      <c r="B24" s="26">
        <v>5936.598</v>
      </c>
      <c r="C24" s="26"/>
      <c r="D24" s="26">
        <v>5936.598</v>
      </c>
      <c r="E24" s="38">
        <v>7.0841477597923044E-2</v>
      </c>
      <c r="F24" s="3"/>
      <c r="G24" s="51"/>
      <c r="H24" s="1"/>
      <c r="I24" s="42"/>
      <c r="J24" s="7"/>
      <c r="K24" s="7"/>
      <c r="L24" s="7"/>
    </row>
    <row r="25" spans="1:12" x14ac:dyDescent="0.25">
      <c r="A25" s="28" t="s">
        <v>18</v>
      </c>
      <c r="B25" s="26"/>
      <c r="C25" s="26">
        <v>1476.7155</v>
      </c>
      <c r="D25" s="26">
        <v>5490.4282290000001</v>
      </c>
      <c r="E25" s="38">
        <v>6.5517329687424991E-2</v>
      </c>
      <c r="F25" s="3"/>
      <c r="G25" s="51"/>
      <c r="H25" s="1"/>
      <c r="I25" s="42"/>
      <c r="J25" s="52"/>
      <c r="K25" s="52"/>
      <c r="L25" s="7"/>
    </row>
    <row r="26" spans="1:12" x14ac:dyDescent="0.25">
      <c r="A26" s="28"/>
      <c r="B26" s="21"/>
      <c r="C26" s="40"/>
      <c r="D26" s="41"/>
      <c r="E26" s="27"/>
      <c r="F26" s="44"/>
      <c r="G26" s="42"/>
      <c r="H26" s="42"/>
      <c r="I26" s="42"/>
      <c r="J26" s="7"/>
      <c r="K26" s="7"/>
    </row>
    <row r="27" spans="1:12" x14ac:dyDescent="0.25">
      <c r="A27" s="29" t="s">
        <v>3</v>
      </c>
      <c r="B27" s="30">
        <f>+B17+B13+B7</f>
        <v>6974129.90441</v>
      </c>
      <c r="C27" s="30">
        <f>+C17+C13+C7</f>
        <v>378156.56193000003</v>
      </c>
      <c r="D27" s="30">
        <f>+D17+D13+D7</f>
        <v>8380116.0016657393</v>
      </c>
      <c r="E27" s="31">
        <f>+E17+E13+E7</f>
        <v>100</v>
      </c>
      <c r="F27" s="3"/>
      <c r="G27" s="51"/>
      <c r="H27" s="1"/>
      <c r="I27" s="42"/>
      <c r="J27" s="7"/>
      <c r="K27" s="7"/>
      <c r="L27" s="7"/>
    </row>
    <row r="28" spans="1:12" x14ac:dyDescent="0.25">
      <c r="A28" s="32" t="s">
        <v>15</v>
      </c>
      <c r="B28" s="33" t="str">
        <f>+"S/ "&amp;3.718</f>
        <v>S/ 3.718</v>
      </c>
      <c r="C28" s="34"/>
      <c r="D28" s="34"/>
      <c r="E28" s="35"/>
      <c r="G28" s="4"/>
      <c r="H28" s="4"/>
      <c r="I28" s="45"/>
      <c r="J28" s="7"/>
      <c r="K28" s="7"/>
    </row>
    <row r="29" spans="1:12" x14ac:dyDescent="0.25">
      <c r="A29" s="5"/>
      <c r="B29" s="36"/>
      <c r="C29" s="36"/>
      <c r="D29" s="36"/>
      <c r="E29" s="5"/>
      <c r="F29" s="46"/>
      <c r="H29" s="42"/>
      <c r="I29" s="47"/>
      <c r="J29" s="51"/>
      <c r="K29" s="51"/>
    </row>
    <row r="30" spans="1:12" x14ac:dyDescent="0.25">
      <c r="A30" s="5" t="s">
        <v>16</v>
      </c>
      <c r="B30" s="6">
        <f>+B27/D27</f>
        <v>0.83222355192025177</v>
      </c>
      <c r="C30" s="6">
        <f>1-B30</f>
        <v>0.16777644807974823</v>
      </c>
      <c r="D30" s="36"/>
      <c r="E30" s="5"/>
      <c r="H30" s="47"/>
      <c r="I30" s="47"/>
      <c r="J30" s="51"/>
      <c r="K30" s="51"/>
    </row>
    <row r="31" spans="1:12" x14ac:dyDescent="0.25">
      <c r="F31" s="46"/>
      <c r="H31" s="48"/>
      <c r="I31" s="48"/>
      <c r="J31" s="51"/>
      <c r="K31" s="51"/>
    </row>
    <row r="32" spans="1:12" x14ac:dyDescent="0.25">
      <c r="B32" s="3"/>
      <c r="C32" s="3"/>
      <c r="D32" s="3"/>
      <c r="F32" s="46"/>
      <c r="H32" s="48"/>
      <c r="I32" s="48"/>
      <c r="J32" s="51"/>
      <c r="K32" s="51"/>
    </row>
    <row r="33" spans="2:11" x14ac:dyDescent="0.25">
      <c r="B33" s="4"/>
      <c r="C33" s="4"/>
      <c r="F33" s="46"/>
      <c r="H33" s="47"/>
      <c r="I33" s="48"/>
      <c r="J33" s="8"/>
      <c r="K33" s="8"/>
    </row>
    <row r="34" spans="2:11" x14ac:dyDescent="0.25">
      <c r="B34" s="3"/>
      <c r="C34" s="3"/>
      <c r="D34" s="3"/>
      <c r="H34" s="42"/>
      <c r="I34" s="47"/>
      <c r="J34" s="53"/>
      <c r="K34" s="53"/>
    </row>
    <row r="35" spans="2:11" x14ac:dyDescent="0.25">
      <c r="H35" s="42"/>
      <c r="I35" s="42"/>
      <c r="J35" s="49"/>
      <c r="K35" s="49"/>
    </row>
    <row r="36" spans="2:11" x14ac:dyDescent="0.25">
      <c r="B36" s="4"/>
      <c r="I36" s="50"/>
      <c r="J36" s="4"/>
    </row>
    <row r="37" spans="2:11" x14ac:dyDescent="0.25">
      <c r="H37" s="50"/>
      <c r="I37" s="42"/>
    </row>
    <row r="38" spans="2:11" x14ac:dyDescent="0.25">
      <c r="H38" s="4"/>
    </row>
  </sheetData>
  <mergeCells count="5">
    <mergeCell ref="A1:E1"/>
    <mergeCell ref="A2:E2"/>
    <mergeCell ref="A3:E3"/>
    <mergeCell ref="D4:E4"/>
    <mergeCell ref="D5:D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38"/>
  <sheetViews>
    <sheetView workbookViewId="0">
      <selection sqref="A1:E1"/>
    </sheetView>
  </sheetViews>
  <sheetFormatPr baseColWidth="10" defaultRowHeight="15" x14ac:dyDescent="0.25"/>
  <cols>
    <col min="1" max="1" width="38.140625" customWidth="1"/>
    <col min="2" max="2" width="18.5703125" customWidth="1"/>
    <col min="3" max="3" width="18.42578125" customWidth="1"/>
    <col min="4" max="4" width="14.28515625" customWidth="1"/>
    <col min="5" max="5" width="13.7109375" customWidth="1"/>
    <col min="6" max="6" width="12.85546875" bestFit="1" customWidth="1"/>
    <col min="7" max="7" width="13.85546875" bestFit="1" customWidth="1"/>
    <col min="8" max="8" width="11.42578125" customWidth="1"/>
    <col min="9" max="9" width="12.28515625" bestFit="1" customWidth="1"/>
    <col min="257" max="257" width="38.140625" customWidth="1"/>
    <col min="258" max="258" width="18.5703125" customWidth="1"/>
    <col min="259" max="259" width="18.42578125" customWidth="1"/>
    <col min="260" max="260" width="14.28515625" customWidth="1"/>
    <col min="261" max="261" width="13.7109375" customWidth="1"/>
    <col min="262" max="262" width="12.85546875" bestFit="1" customWidth="1"/>
    <col min="263" max="263" width="13.85546875" bestFit="1" customWidth="1"/>
    <col min="264" max="264" width="11.42578125" customWidth="1"/>
    <col min="265" max="265" width="12.28515625" bestFit="1" customWidth="1"/>
    <col min="513" max="513" width="38.140625" customWidth="1"/>
    <col min="514" max="514" width="18.5703125" customWidth="1"/>
    <col min="515" max="515" width="18.42578125" customWidth="1"/>
    <col min="516" max="516" width="14.28515625" customWidth="1"/>
    <col min="517" max="517" width="13.7109375" customWidth="1"/>
    <col min="518" max="518" width="12.85546875" bestFit="1" customWidth="1"/>
    <col min="519" max="519" width="13.85546875" bestFit="1" customWidth="1"/>
    <col min="520" max="520" width="11.42578125" customWidth="1"/>
    <col min="521" max="521" width="12.28515625" bestFit="1" customWidth="1"/>
    <col min="769" max="769" width="38.140625" customWidth="1"/>
    <col min="770" max="770" width="18.5703125" customWidth="1"/>
    <col min="771" max="771" width="18.42578125" customWidth="1"/>
    <col min="772" max="772" width="14.28515625" customWidth="1"/>
    <col min="773" max="773" width="13.7109375" customWidth="1"/>
    <col min="774" max="774" width="12.85546875" bestFit="1" customWidth="1"/>
    <col min="775" max="775" width="13.85546875" bestFit="1" customWidth="1"/>
    <col min="776" max="776" width="11.42578125" customWidth="1"/>
    <col min="777" max="777" width="12.28515625" bestFit="1" customWidth="1"/>
    <col min="1025" max="1025" width="38.140625" customWidth="1"/>
    <col min="1026" max="1026" width="18.5703125" customWidth="1"/>
    <col min="1027" max="1027" width="18.42578125" customWidth="1"/>
    <col min="1028" max="1028" width="14.28515625" customWidth="1"/>
    <col min="1029" max="1029" width="13.7109375" customWidth="1"/>
    <col min="1030" max="1030" width="12.85546875" bestFit="1" customWidth="1"/>
    <col min="1031" max="1031" width="13.85546875" bestFit="1" customWidth="1"/>
    <col min="1032" max="1032" width="11.42578125" customWidth="1"/>
    <col min="1033" max="1033" width="12.28515625" bestFit="1" customWidth="1"/>
    <col min="1281" max="1281" width="38.140625" customWidth="1"/>
    <col min="1282" max="1282" width="18.5703125" customWidth="1"/>
    <col min="1283" max="1283" width="18.42578125" customWidth="1"/>
    <col min="1284" max="1284" width="14.28515625" customWidth="1"/>
    <col min="1285" max="1285" width="13.7109375" customWidth="1"/>
    <col min="1286" max="1286" width="12.85546875" bestFit="1" customWidth="1"/>
    <col min="1287" max="1287" width="13.85546875" bestFit="1" customWidth="1"/>
    <col min="1288" max="1288" width="11.42578125" customWidth="1"/>
    <col min="1289" max="1289" width="12.28515625" bestFit="1" customWidth="1"/>
    <col min="1537" max="1537" width="38.140625" customWidth="1"/>
    <col min="1538" max="1538" width="18.5703125" customWidth="1"/>
    <col min="1539" max="1539" width="18.42578125" customWidth="1"/>
    <col min="1540" max="1540" width="14.28515625" customWidth="1"/>
    <col min="1541" max="1541" width="13.7109375" customWidth="1"/>
    <col min="1542" max="1542" width="12.85546875" bestFit="1" customWidth="1"/>
    <col min="1543" max="1543" width="13.85546875" bestFit="1" customWidth="1"/>
    <col min="1544" max="1544" width="11.42578125" customWidth="1"/>
    <col min="1545" max="1545" width="12.28515625" bestFit="1" customWidth="1"/>
    <col min="1793" max="1793" width="38.140625" customWidth="1"/>
    <col min="1794" max="1794" width="18.5703125" customWidth="1"/>
    <col min="1795" max="1795" width="18.42578125" customWidth="1"/>
    <col min="1796" max="1796" width="14.28515625" customWidth="1"/>
    <col min="1797" max="1797" width="13.7109375" customWidth="1"/>
    <col min="1798" max="1798" width="12.85546875" bestFit="1" customWidth="1"/>
    <col min="1799" max="1799" width="13.85546875" bestFit="1" customWidth="1"/>
    <col min="1800" max="1800" width="11.42578125" customWidth="1"/>
    <col min="1801" max="1801" width="12.28515625" bestFit="1" customWidth="1"/>
    <col min="2049" max="2049" width="38.140625" customWidth="1"/>
    <col min="2050" max="2050" width="18.5703125" customWidth="1"/>
    <col min="2051" max="2051" width="18.42578125" customWidth="1"/>
    <col min="2052" max="2052" width="14.28515625" customWidth="1"/>
    <col min="2053" max="2053" width="13.7109375" customWidth="1"/>
    <col min="2054" max="2054" width="12.85546875" bestFit="1" customWidth="1"/>
    <col min="2055" max="2055" width="13.85546875" bestFit="1" customWidth="1"/>
    <col min="2056" max="2056" width="11.42578125" customWidth="1"/>
    <col min="2057" max="2057" width="12.28515625" bestFit="1" customWidth="1"/>
    <col min="2305" max="2305" width="38.140625" customWidth="1"/>
    <col min="2306" max="2306" width="18.5703125" customWidth="1"/>
    <col min="2307" max="2307" width="18.42578125" customWidth="1"/>
    <col min="2308" max="2308" width="14.28515625" customWidth="1"/>
    <col min="2309" max="2309" width="13.7109375" customWidth="1"/>
    <col min="2310" max="2310" width="12.85546875" bestFit="1" customWidth="1"/>
    <col min="2311" max="2311" width="13.85546875" bestFit="1" customWidth="1"/>
    <col min="2312" max="2312" width="11.42578125" customWidth="1"/>
    <col min="2313" max="2313" width="12.28515625" bestFit="1" customWidth="1"/>
    <col min="2561" max="2561" width="38.140625" customWidth="1"/>
    <col min="2562" max="2562" width="18.5703125" customWidth="1"/>
    <col min="2563" max="2563" width="18.42578125" customWidth="1"/>
    <col min="2564" max="2564" width="14.28515625" customWidth="1"/>
    <col min="2565" max="2565" width="13.7109375" customWidth="1"/>
    <col min="2566" max="2566" width="12.85546875" bestFit="1" customWidth="1"/>
    <col min="2567" max="2567" width="13.85546875" bestFit="1" customWidth="1"/>
    <col min="2568" max="2568" width="11.42578125" customWidth="1"/>
    <col min="2569" max="2569" width="12.28515625" bestFit="1" customWidth="1"/>
    <col min="2817" max="2817" width="38.140625" customWidth="1"/>
    <col min="2818" max="2818" width="18.5703125" customWidth="1"/>
    <col min="2819" max="2819" width="18.42578125" customWidth="1"/>
    <col min="2820" max="2820" width="14.28515625" customWidth="1"/>
    <col min="2821" max="2821" width="13.7109375" customWidth="1"/>
    <col min="2822" max="2822" width="12.85546875" bestFit="1" customWidth="1"/>
    <col min="2823" max="2823" width="13.85546875" bestFit="1" customWidth="1"/>
    <col min="2824" max="2824" width="11.42578125" customWidth="1"/>
    <col min="2825" max="2825" width="12.28515625" bestFit="1" customWidth="1"/>
    <col min="3073" max="3073" width="38.140625" customWidth="1"/>
    <col min="3074" max="3074" width="18.5703125" customWidth="1"/>
    <col min="3075" max="3075" width="18.42578125" customWidth="1"/>
    <col min="3076" max="3076" width="14.28515625" customWidth="1"/>
    <col min="3077" max="3077" width="13.7109375" customWidth="1"/>
    <col min="3078" max="3078" width="12.85546875" bestFit="1" customWidth="1"/>
    <col min="3079" max="3079" width="13.85546875" bestFit="1" customWidth="1"/>
    <col min="3080" max="3080" width="11.42578125" customWidth="1"/>
    <col min="3081" max="3081" width="12.28515625" bestFit="1" customWidth="1"/>
    <col min="3329" max="3329" width="38.140625" customWidth="1"/>
    <col min="3330" max="3330" width="18.5703125" customWidth="1"/>
    <col min="3331" max="3331" width="18.42578125" customWidth="1"/>
    <col min="3332" max="3332" width="14.28515625" customWidth="1"/>
    <col min="3333" max="3333" width="13.7109375" customWidth="1"/>
    <col min="3334" max="3334" width="12.85546875" bestFit="1" customWidth="1"/>
    <col min="3335" max="3335" width="13.85546875" bestFit="1" customWidth="1"/>
    <col min="3336" max="3336" width="11.42578125" customWidth="1"/>
    <col min="3337" max="3337" width="12.28515625" bestFit="1" customWidth="1"/>
    <col min="3585" max="3585" width="38.140625" customWidth="1"/>
    <col min="3586" max="3586" width="18.5703125" customWidth="1"/>
    <col min="3587" max="3587" width="18.42578125" customWidth="1"/>
    <col min="3588" max="3588" width="14.28515625" customWidth="1"/>
    <col min="3589" max="3589" width="13.7109375" customWidth="1"/>
    <col min="3590" max="3590" width="12.85546875" bestFit="1" customWidth="1"/>
    <col min="3591" max="3591" width="13.85546875" bestFit="1" customWidth="1"/>
    <col min="3592" max="3592" width="11.42578125" customWidth="1"/>
    <col min="3593" max="3593" width="12.28515625" bestFit="1" customWidth="1"/>
    <col min="3841" max="3841" width="38.140625" customWidth="1"/>
    <col min="3842" max="3842" width="18.5703125" customWidth="1"/>
    <col min="3843" max="3843" width="18.42578125" customWidth="1"/>
    <col min="3844" max="3844" width="14.28515625" customWidth="1"/>
    <col min="3845" max="3845" width="13.7109375" customWidth="1"/>
    <col min="3846" max="3846" width="12.85546875" bestFit="1" customWidth="1"/>
    <col min="3847" max="3847" width="13.85546875" bestFit="1" customWidth="1"/>
    <col min="3848" max="3848" width="11.42578125" customWidth="1"/>
    <col min="3849" max="3849" width="12.28515625" bestFit="1" customWidth="1"/>
    <col min="4097" max="4097" width="38.140625" customWidth="1"/>
    <col min="4098" max="4098" width="18.5703125" customWidth="1"/>
    <col min="4099" max="4099" width="18.42578125" customWidth="1"/>
    <col min="4100" max="4100" width="14.28515625" customWidth="1"/>
    <col min="4101" max="4101" width="13.7109375" customWidth="1"/>
    <col min="4102" max="4102" width="12.85546875" bestFit="1" customWidth="1"/>
    <col min="4103" max="4103" width="13.85546875" bestFit="1" customWidth="1"/>
    <col min="4104" max="4104" width="11.42578125" customWidth="1"/>
    <col min="4105" max="4105" width="12.28515625" bestFit="1" customWidth="1"/>
    <col min="4353" max="4353" width="38.140625" customWidth="1"/>
    <col min="4354" max="4354" width="18.5703125" customWidth="1"/>
    <col min="4355" max="4355" width="18.42578125" customWidth="1"/>
    <col min="4356" max="4356" width="14.28515625" customWidth="1"/>
    <col min="4357" max="4357" width="13.7109375" customWidth="1"/>
    <col min="4358" max="4358" width="12.85546875" bestFit="1" customWidth="1"/>
    <col min="4359" max="4359" width="13.85546875" bestFit="1" customWidth="1"/>
    <col min="4360" max="4360" width="11.42578125" customWidth="1"/>
    <col min="4361" max="4361" width="12.28515625" bestFit="1" customWidth="1"/>
    <col min="4609" max="4609" width="38.140625" customWidth="1"/>
    <col min="4610" max="4610" width="18.5703125" customWidth="1"/>
    <col min="4611" max="4611" width="18.42578125" customWidth="1"/>
    <col min="4612" max="4612" width="14.28515625" customWidth="1"/>
    <col min="4613" max="4613" width="13.7109375" customWidth="1"/>
    <col min="4614" max="4614" width="12.85546875" bestFit="1" customWidth="1"/>
    <col min="4615" max="4615" width="13.85546875" bestFit="1" customWidth="1"/>
    <col min="4616" max="4616" width="11.42578125" customWidth="1"/>
    <col min="4617" max="4617" width="12.28515625" bestFit="1" customWidth="1"/>
    <col min="4865" max="4865" width="38.140625" customWidth="1"/>
    <col min="4866" max="4866" width="18.5703125" customWidth="1"/>
    <col min="4867" max="4867" width="18.42578125" customWidth="1"/>
    <col min="4868" max="4868" width="14.28515625" customWidth="1"/>
    <col min="4869" max="4869" width="13.7109375" customWidth="1"/>
    <col min="4870" max="4870" width="12.85546875" bestFit="1" customWidth="1"/>
    <col min="4871" max="4871" width="13.85546875" bestFit="1" customWidth="1"/>
    <col min="4872" max="4872" width="11.42578125" customWidth="1"/>
    <col min="4873" max="4873" width="12.28515625" bestFit="1" customWidth="1"/>
    <col min="5121" max="5121" width="38.140625" customWidth="1"/>
    <col min="5122" max="5122" width="18.5703125" customWidth="1"/>
    <col min="5123" max="5123" width="18.42578125" customWidth="1"/>
    <col min="5124" max="5124" width="14.28515625" customWidth="1"/>
    <col min="5125" max="5125" width="13.7109375" customWidth="1"/>
    <col min="5126" max="5126" width="12.85546875" bestFit="1" customWidth="1"/>
    <col min="5127" max="5127" width="13.85546875" bestFit="1" customWidth="1"/>
    <col min="5128" max="5128" width="11.42578125" customWidth="1"/>
    <col min="5129" max="5129" width="12.28515625" bestFit="1" customWidth="1"/>
    <col min="5377" max="5377" width="38.140625" customWidth="1"/>
    <col min="5378" max="5378" width="18.5703125" customWidth="1"/>
    <col min="5379" max="5379" width="18.42578125" customWidth="1"/>
    <col min="5380" max="5380" width="14.28515625" customWidth="1"/>
    <col min="5381" max="5381" width="13.7109375" customWidth="1"/>
    <col min="5382" max="5382" width="12.85546875" bestFit="1" customWidth="1"/>
    <col min="5383" max="5383" width="13.85546875" bestFit="1" customWidth="1"/>
    <col min="5384" max="5384" width="11.42578125" customWidth="1"/>
    <col min="5385" max="5385" width="12.28515625" bestFit="1" customWidth="1"/>
    <col min="5633" max="5633" width="38.140625" customWidth="1"/>
    <col min="5634" max="5634" width="18.5703125" customWidth="1"/>
    <col min="5635" max="5635" width="18.42578125" customWidth="1"/>
    <col min="5636" max="5636" width="14.28515625" customWidth="1"/>
    <col min="5637" max="5637" width="13.7109375" customWidth="1"/>
    <col min="5638" max="5638" width="12.85546875" bestFit="1" customWidth="1"/>
    <col min="5639" max="5639" width="13.85546875" bestFit="1" customWidth="1"/>
    <col min="5640" max="5640" width="11.42578125" customWidth="1"/>
    <col min="5641" max="5641" width="12.28515625" bestFit="1" customWidth="1"/>
    <col min="5889" max="5889" width="38.140625" customWidth="1"/>
    <col min="5890" max="5890" width="18.5703125" customWidth="1"/>
    <col min="5891" max="5891" width="18.42578125" customWidth="1"/>
    <col min="5892" max="5892" width="14.28515625" customWidth="1"/>
    <col min="5893" max="5893" width="13.7109375" customWidth="1"/>
    <col min="5894" max="5894" width="12.85546875" bestFit="1" customWidth="1"/>
    <col min="5895" max="5895" width="13.85546875" bestFit="1" customWidth="1"/>
    <col min="5896" max="5896" width="11.42578125" customWidth="1"/>
    <col min="5897" max="5897" width="12.28515625" bestFit="1" customWidth="1"/>
    <col min="6145" max="6145" width="38.140625" customWidth="1"/>
    <col min="6146" max="6146" width="18.5703125" customWidth="1"/>
    <col min="6147" max="6147" width="18.42578125" customWidth="1"/>
    <col min="6148" max="6148" width="14.28515625" customWidth="1"/>
    <col min="6149" max="6149" width="13.7109375" customWidth="1"/>
    <col min="6150" max="6150" width="12.85546875" bestFit="1" customWidth="1"/>
    <col min="6151" max="6151" width="13.85546875" bestFit="1" customWidth="1"/>
    <col min="6152" max="6152" width="11.42578125" customWidth="1"/>
    <col min="6153" max="6153" width="12.28515625" bestFit="1" customWidth="1"/>
    <col min="6401" max="6401" width="38.140625" customWidth="1"/>
    <col min="6402" max="6402" width="18.5703125" customWidth="1"/>
    <col min="6403" max="6403" width="18.42578125" customWidth="1"/>
    <col min="6404" max="6404" width="14.28515625" customWidth="1"/>
    <col min="6405" max="6405" width="13.7109375" customWidth="1"/>
    <col min="6406" max="6406" width="12.85546875" bestFit="1" customWidth="1"/>
    <col min="6407" max="6407" width="13.85546875" bestFit="1" customWidth="1"/>
    <col min="6408" max="6408" width="11.42578125" customWidth="1"/>
    <col min="6409" max="6409" width="12.28515625" bestFit="1" customWidth="1"/>
    <col min="6657" max="6657" width="38.140625" customWidth="1"/>
    <col min="6658" max="6658" width="18.5703125" customWidth="1"/>
    <col min="6659" max="6659" width="18.42578125" customWidth="1"/>
    <col min="6660" max="6660" width="14.28515625" customWidth="1"/>
    <col min="6661" max="6661" width="13.7109375" customWidth="1"/>
    <col min="6662" max="6662" width="12.85546875" bestFit="1" customWidth="1"/>
    <col min="6663" max="6663" width="13.85546875" bestFit="1" customWidth="1"/>
    <col min="6664" max="6664" width="11.42578125" customWidth="1"/>
    <col min="6665" max="6665" width="12.28515625" bestFit="1" customWidth="1"/>
    <col min="6913" max="6913" width="38.140625" customWidth="1"/>
    <col min="6914" max="6914" width="18.5703125" customWidth="1"/>
    <col min="6915" max="6915" width="18.42578125" customWidth="1"/>
    <col min="6916" max="6916" width="14.28515625" customWidth="1"/>
    <col min="6917" max="6917" width="13.7109375" customWidth="1"/>
    <col min="6918" max="6918" width="12.85546875" bestFit="1" customWidth="1"/>
    <col min="6919" max="6919" width="13.85546875" bestFit="1" customWidth="1"/>
    <col min="6920" max="6920" width="11.42578125" customWidth="1"/>
    <col min="6921" max="6921" width="12.28515625" bestFit="1" customWidth="1"/>
    <col min="7169" max="7169" width="38.140625" customWidth="1"/>
    <col min="7170" max="7170" width="18.5703125" customWidth="1"/>
    <col min="7171" max="7171" width="18.42578125" customWidth="1"/>
    <col min="7172" max="7172" width="14.28515625" customWidth="1"/>
    <col min="7173" max="7173" width="13.7109375" customWidth="1"/>
    <col min="7174" max="7174" width="12.85546875" bestFit="1" customWidth="1"/>
    <col min="7175" max="7175" width="13.85546875" bestFit="1" customWidth="1"/>
    <col min="7176" max="7176" width="11.42578125" customWidth="1"/>
    <col min="7177" max="7177" width="12.28515625" bestFit="1" customWidth="1"/>
    <col min="7425" max="7425" width="38.140625" customWidth="1"/>
    <col min="7426" max="7426" width="18.5703125" customWidth="1"/>
    <col min="7427" max="7427" width="18.42578125" customWidth="1"/>
    <col min="7428" max="7428" width="14.28515625" customWidth="1"/>
    <col min="7429" max="7429" width="13.7109375" customWidth="1"/>
    <col min="7430" max="7430" width="12.85546875" bestFit="1" customWidth="1"/>
    <col min="7431" max="7431" width="13.85546875" bestFit="1" customWidth="1"/>
    <col min="7432" max="7432" width="11.42578125" customWidth="1"/>
    <col min="7433" max="7433" width="12.28515625" bestFit="1" customWidth="1"/>
    <col min="7681" max="7681" width="38.140625" customWidth="1"/>
    <col min="7682" max="7682" width="18.5703125" customWidth="1"/>
    <col min="7683" max="7683" width="18.42578125" customWidth="1"/>
    <col min="7684" max="7684" width="14.28515625" customWidth="1"/>
    <col min="7685" max="7685" width="13.7109375" customWidth="1"/>
    <col min="7686" max="7686" width="12.85546875" bestFit="1" customWidth="1"/>
    <col min="7687" max="7687" width="13.85546875" bestFit="1" customWidth="1"/>
    <col min="7688" max="7688" width="11.42578125" customWidth="1"/>
    <col min="7689" max="7689" width="12.28515625" bestFit="1" customWidth="1"/>
    <col min="7937" max="7937" width="38.140625" customWidth="1"/>
    <col min="7938" max="7938" width="18.5703125" customWidth="1"/>
    <col min="7939" max="7939" width="18.42578125" customWidth="1"/>
    <col min="7940" max="7940" width="14.28515625" customWidth="1"/>
    <col min="7941" max="7941" width="13.7109375" customWidth="1"/>
    <col min="7942" max="7942" width="12.85546875" bestFit="1" customWidth="1"/>
    <col min="7943" max="7943" width="13.85546875" bestFit="1" customWidth="1"/>
    <col min="7944" max="7944" width="11.42578125" customWidth="1"/>
    <col min="7945" max="7945" width="12.28515625" bestFit="1" customWidth="1"/>
    <col min="8193" max="8193" width="38.140625" customWidth="1"/>
    <col min="8194" max="8194" width="18.5703125" customWidth="1"/>
    <col min="8195" max="8195" width="18.42578125" customWidth="1"/>
    <col min="8196" max="8196" width="14.28515625" customWidth="1"/>
    <col min="8197" max="8197" width="13.7109375" customWidth="1"/>
    <col min="8198" max="8198" width="12.85546875" bestFit="1" customWidth="1"/>
    <col min="8199" max="8199" width="13.85546875" bestFit="1" customWidth="1"/>
    <col min="8200" max="8200" width="11.42578125" customWidth="1"/>
    <col min="8201" max="8201" width="12.28515625" bestFit="1" customWidth="1"/>
    <col min="8449" max="8449" width="38.140625" customWidth="1"/>
    <col min="8450" max="8450" width="18.5703125" customWidth="1"/>
    <col min="8451" max="8451" width="18.42578125" customWidth="1"/>
    <col min="8452" max="8452" width="14.28515625" customWidth="1"/>
    <col min="8453" max="8453" width="13.7109375" customWidth="1"/>
    <col min="8454" max="8454" width="12.85546875" bestFit="1" customWidth="1"/>
    <col min="8455" max="8455" width="13.85546875" bestFit="1" customWidth="1"/>
    <col min="8456" max="8456" width="11.42578125" customWidth="1"/>
    <col min="8457" max="8457" width="12.28515625" bestFit="1" customWidth="1"/>
    <col min="8705" max="8705" width="38.140625" customWidth="1"/>
    <col min="8706" max="8706" width="18.5703125" customWidth="1"/>
    <col min="8707" max="8707" width="18.42578125" customWidth="1"/>
    <col min="8708" max="8708" width="14.28515625" customWidth="1"/>
    <col min="8709" max="8709" width="13.7109375" customWidth="1"/>
    <col min="8710" max="8710" width="12.85546875" bestFit="1" customWidth="1"/>
    <col min="8711" max="8711" width="13.85546875" bestFit="1" customWidth="1"/>
    <col min="8712" max="8712" width="11.42578125" customWidth="1"/>
    <col min="8713" max="8713" width="12.28515625" bestFit="1" customWidth="1"/>
    <col min="8961" max="8961" width="38.140625" customWidth="1"/>
    <col min="8962" max="8962" width="18.5703125" customWidth="1"/>
    <col min="8963" max="8963" width="18.42578125" customWidth="1"/>
    <col min="8964" max="8964" width="14.28515625" customWidth="1"/>
    <col min="8965" max="8965" width="13.7109375" customWidth="1"/>
    <col min="8966" max="8966" width="12.85546875" bestFit="1" customWidth="1"/>
    <col min="8967" max="8967" width="13.85546875" bestFit="1" customWidth="1"/>
    <col min="8968" max="8968" width="11.42578125" customWidth="1"/>
    <col min="8969" max="8969" width="12.28515625" bestFit="1" customWidth="1"/>
    <col min="9217" max="9217" width="38.140625" customWidth="1"/>
    <col min="9218" max="9218" width="18.5703125" customWidth="1"/>
    <col min="9219" max="9219" width="18.42578125" customWidth="1"/>
    <col min="9220" max="9220" width="14.28515625" customWidth="1"/>
    <col min="9221" max="9221" width="13.7109375" customWidth="1"/>
    <col min="9222" max="9222" width="12.85546875" bestFit="1" customWidth="1"/>
    <col min="9223" max="9223" width="13.85546875" bestFit="1" customWidth="1"/>
    <col min="9224" max="9224" width="11.42578125" customWidth="1"/>
    <col min="9225" max="9225" width="12.28515625" bestFit="1" customWidth="1"/>
    <col min="9473" max="9473" width="38.140625" customWidth="1"/>
    <col min="9474" max="9474" width="18.5703125" customWidth="1"/>
    <col min="9475" max="9475" width="18.42578125" customWidth="1"/>
    <col min="9476" max="9476" width="14.28515625" customWidth="1"/>
    <col min="9477" max="9477" width="13.7109375" customWidth="1"/>
    <col min="9478" max="9478" width="12.85546875" bestFit="1" customWidth="1"/>
    <col min="9479" max="9479" width="13.85546875" bestFit="1" customWidth="1"/>
    <col min="9480" max="9480" width="11.42578125" customWidth="1"/>
    <col min="9481" max="9481" width="12.28515625" bestFit="1" customWidth="1"/>
    <col min="9729" max="9729" width="38.140625" customWidth="1"/>
    <col min="9730" max="9730" width="18.5703125" customWidth="1"/>
    <col min="9731" max="9731" width="18.42578125" customWidth="1"/>
    <col min="9732" max="9732" width="14.28515625" customWidth="1"/>
    <col min="9733" max="9733" width="13.7109375" customWidth="1"/>
    <col min="9734" max="9734" width="12.85546875" bestFit="1" customWidth="1"/>
    <col min="9735" max="9735" width="13.85546875" bestFit="1" customWidth="1"/>
    <col min="9736" max="9736" width="11.42578125" customWidth="1"/>
    <col min="9737" max="9737" width="12.28515625" bestFit="1" customWidth="1"/>
    <col min="9985" max="9985" width="38.140625" customWidth="1"/>
    <col min="9986" max="9986" width="18.5703125" customWidth="1"/>
    <col min="9987" max="9987" width="18.42578125" customWidth="1"/>
    <col min="9988" max="9988" width="14.28515625" customWidth="1"/>
    <col min="9989" max="9989" width="13.7109375" customWidth="1"/>
    <col min="9990" max="9990" width="12.85546875" bestFit="1" customWidth="1"/>
    <col min="9991" max="9991" width="13.85546875" bestFit="1" customWidth="1"/>
    <col min="9992" max="9992" width="11.42578125" customWidth="1"/>
    <col min="9993" max="9993" width="12.28515625" bestFit="1" customWidth="1"/>
    <col min="10241" max="10241" width="38.140625" customWidth="1"/>
    <col min="10242" max="10242" width="18.5703125" customWidth="1"/>
    <col min="10243" max="10243" width="18.42578125" customWidth="1"/>
    <col min="10244" max="10244" width="14.28515625" customWidth="1"/>
    <col min="10245" max="10245" width="13.7109375" customWidth="1"/>
    <col min="10246" max="10246" width="12.85546875" bestFit="1" customWidth="1"/>
    <col min="10247" max="10247" width="13.85546875" bestFit="1" customWidth="1"/>
    <col min="10248" max="10248" width="11.42578125" customWidth="1"/>
    <col min="10249" max="10249" width="12.28515625" bestFit="1" customWidth="1"/>
    <col min="10497" max="10497" width="38.140625" customWidth="1"/>
    <col min="10498" max="10498" width="18.5703125" customWidth="1"/>
    <col min="10499" max="10499" width="18.42578125" customWidth="1"/>
    <col min="10500" max="10500" width="14.28515625" customWidth="1"/>
    <col min="10501" max="10501" width="13.7109375" customWidth="1"/>
    <col min="10502" max="10502" width="12.85546875" bestFit="1" customWidth="1"/>
    <col min="10503" max="10503" width="13.85546875" bestFit="1" customWidth="1"/>
    <col min="10504" max="10504" width="11.42578125" customWidth="1"/>
    <col min="10505" max="10505" width="12.28515625" bestFit="1" customWidth="1"/>
    <col min="10753" max="10753" width="38.140625" customWidth="1"/>
    <col min="10754" max="10754" width="18.5703125" customWidth="1"/>
    <col min="10755" max="10755" width="18.42578125" customWidth="1"/>
    <col min="10756" max="10756" width="14.28515625" customWidth="1"/>
    <col min="10757" max="10757" width="13.7109375" customWidth="1"/>
    <col min="10758" max="10758" width="12.85546875" bestFit="1" customWidth="1"/>
    <col min="10759" max="10759" width="13.85546875" bestFit="1" customWidth="1"/>
    <col min="10760" max="10760" width="11.42578125" customWidth="1"/>
    <col min="10761" max="10761" width="12.28515625" bestFit="1" customWidth="1"/>
    <col min="11009" max="11009" width="38.140625" customWidth="1"/>
    <col min="11010" max="11010" width="18.5703125" customWidth="1"/>
    <col min="11011" max="11011" width="18.42578125" customWidth="1"/>
    <col min="11012" max="11012" width="14.28515625" customWidth="1"/>
    <col min="11013" max="11013" width="13.7109375" customWidth="1"/>
    <col min="11014" max="11014" width="12.85546875" bestFit="1" customWidth="1"/>
    <col min="11015" max="11015" width="13.85546875" bestFit="1" customWidth="1"/>
    <col min="11016" max="11016" width="11.42578125" customWidth="1"/>
    <col min="11017" max="11017" width="12.28515625" bestFit="1" customWidth="1"/>
    <col min="11265" max="11265" width="38.140625" customWidth="1"/>
    <col min="11266" max="11266" width="18.5703125" customWidth="1"/>
    <col min="11267" max="11267" width="18.42578125" customWidth="1"/>
    <col min="11268" max="11268" width="14.28515625" customWidth="1"/>
    <col min="11269" max="11269" width="13.7109375" customWidth="1"/>
    <col min="11270" max="11270" width="12.85546875" bestFit="1" customWidth="1"/>
    <col min="11271" max="11271" width="13.85546875" bestFit="1" customWidth="1"/>
    <col min="11272" max="11272" width="11.42578125" customWidth="1"/>
    <col min="11273" max="11273" width="12.28515625" bestFit="1" customWidth="1"/>
    <col min="11521" max="11521" width="38.140625" customWidth="1"/>
    <col min="11522" max="11522" width="18.5703125" customWidth="1"/>
    <col min="11523" max="11523" width="18.42578125" customWidth="1"/>
    <col min="11524" max="11524" width="14.28515625" customWidth="1"/>
    <col min="11525" max="11525" width="13.7109375" customWidth="1"/>
    <col min="11526" max="11526" width="12.85546875" bestFit="1" customWidth="1"/>
    <col min="11527" max="11527" width="13.85546875" bestFit="1" customWidth="1"/>
    <col min="11528" max="11528" width="11.42578125" customWidth="1"/>
    <col min="11529" max="11529" width="12.28515625" bestFit="1" customWidth="1"/>
    <col min="11777" max="11777" width="38.140625" customWidth="1"/>
    <col min="11778" max="11778" width="18.5703125" customWidth="1"/>
    <col min="11779" max="11779" width="18.42578125" customWidth="1"/>
    <col min="11780" max="11780" width="14.28515625" customWidth="1"/>
    <col min="11781" max="11781" width="13.7109375" customWidth="1"/>
    <col min="11782" max="11782" width="12.85546875" bestFit="1" customWidth="1"/>
    <col min="11783" max="11783" width="13.85546875" bestFit="1" customWidth="1"/>
    <col min="11784" max="11784" width="11.42578125" customWidth="1"/>
    <col min="11785" max="11785" width="12.28515625" bestFit="1" customWidth="1"/>
    <col min="12033" max="12033" width="38.140625" customWidth="1"/>
    <col min="12034" max="12034" width="18.5703125" customWidth="1"/>
    <col min="12035" max="12035" width="18.42578125" customWidth="1"/>
    <col min="12036" max="12036" width="14.28515625" customWidth="1"/>
    <col min="12037" max="12037" width="13.7109375" customWidth="1"/>
    <col min="12038" max="12038" width="12.85546875" bestFit="1" customWidth="1"/>
    <col min="12039" max="12039" width="13.85546875" bestFit="1" customWidth="1"/>
    <col min="12040" max="12040" width="11.42578125" customWidth="1"/>
    <col min="12041" max="12041" width="12.28515625" bestFit="1" customWidth="1"/>
    <col min="12289" max="12289" width="38.140625" customWidth="1"/>
    <col min="12290" max="12290" width="18.5703125" customWidth="1"/>
    <col min="12291" max="12291" width="18.42578125" customWidth="1"/>
    <col min="12292" max="12292" width="14.28515625" customWidth="1"/>
    <col min="12293" max="12293" width="13.7109375" customWidth="1"/>
    <col min="12294" max="12294" width="12.85546875" bestFit="1" customWidth="1"/>
    <col min="12295" max="12295" width="13.85546875" bestFit="1" customWidth="1"/>
    <col min="12296" max="12296" width="11.42578125" customWidth="1"/>
    <col min="12297" max="12297" width="12.28515625" bestFit="1" customWidth="1"/>
    <col min="12545" max="12545" width="38.140625" customWidth="1"/>
    <col min="12546" max="12546" width="18.5703125" customWidth="1"/>
    <col min="12547" max="12547" width="18.42578125" customWidth="1"/>
    <col min="12548" max="12548" width="14.28515625" customWidth="1"/>
    <col min="12549" max="12549" width="13.7109375" customWidth="1"/>
    <col min="12550" max="12550" width="12.85546875" bestFit="1" customWidth="1"/>
    <col min="12551" max="12551" width="13.85546875" bestFit="1" customWidth="1"/>
    <col min="12552" max="12552" width="11.42578125" customWidth="1"/>
    <col min="12553" max="12553" width="12.28515625" bestFit="1" customWidth="1"/>
    <col min="12801" max="12801" width="38.140625" customWidth="1"/>
    <col min="12802" max="12802" width="18.5703125" customWidth="1"/>
    <col min="12803" max="12803" width="18.42578125" customWidth="1"/>
    <col min="12804" max="12804" width="14.28515625" customWidth="1"/>
    <col min="12805" max="12805" width="13.7109375" customWidth="1"/>
    <col min="12806" max="12806" width="12.85546875" bestFit="1" customWidth="1"/>
    <col min="12807" max="12807" width="13.85546875" bestFit="1" customWidth="1"/>
    <col min="12808" max="12808" width="11.42578125" customWidth="1"/>
    <col min="12809" max="12809" width="12.28515625" bestFit="1" customWidth="1"/>
    <col min="13057" max="13057" width="38.140625" customWidth="1"/>
    <col min="13058" max="13058" width="18.5703125" customWidth="1"/>
    <col min="13059" max="13059" width="18.42578125" customWidth="1"/>
    <col min="13060" max="13060" width="14.28515625" customWidth="1"/>
    <col min="13061" max="13061" width="13.7109375" customWidth="1"/>
    <col min="13062" max="13062" width="12.85546875" bestFit="1" customWidth="1"/>
    <col min="13063" max="13063" width="13.85546875" bestFit="1" customWidth="1"/>
    <col min="13064" max="13064" width="11.42578125" customWidth="1"/>
    <col min="13065" max="13065" width="12.28515625" bestFit="1" customWidth="1"/>
    <col min="13313" max="13313" width="38.140625" customWidth="1"/>
    <col min="13314" max="13314" width="18.5703125" customWidth="1"/>
    <col min="13315" max="13315" width="18.42578125" customWidth="1"/>
    <col min="13316" max="13316" width="14.28515625" customWidth="1"/>
    <col min="13317" max="13317" width="13.7109375" customWidth="1"/>
    <col min="13318" max="13318" width="12.85546875" bestFit="1" customWidth="1"/>
    <col min="13319" max="13319" width="13.85546875" bestFit="1" customWidth="1"/>
    <col min="13320" max="13320" width="11.42578125" customWidth="1"/>
    <col min="13321" max="13321" width="12.28515625" bestFit="1" customWidth="1"/>
    <col min="13569" max="13569" width="38.140625" customWidth="1"/>
    <col min="13570" max="13570" width="18.5703125" customWidth="1"/>
    <col min="13571" max="13571" width="18.42578125" customWidth="1"/>
    <col min="13572" max="13572" width="14.28515625" customWidth="1"/>
    <col min="13573" max="13573" width="13.7109375" customWidth="1"/>
    <col min="13574" max="13574" width="12.85546875" bestFit="1" customWidth="1"/>
    <col min="13575" max="13575" width="13.85546875" bestFit="1" customWidth="1"/>
    <col min="13576" max="13576" width="11.42578125" customWidth="1"/>
    <col min="13577" max="13577" width="12.28515625" bestFit="1" customWidth="1"/>
    <col min="13825" max="13825" width="38.140625" customWidth="1"/>
    <col min="13826" max="13826" width="18.5703125" customWidth="1"/>
    <col min="13827" max="13827" width="18.42578125" customWidth="1"/>
    <col min="13828" max="13828" width="14.28515625" customWidth="1"/>
    <col min="13829" max="13829" width="13.7109375" customWidth="1"/>
    <col min="13830" max="13830" width="12.85546875" bestFit="1" customWidth="1"/>
    <col min="13831" max="13831" width="13.85546875" bestFit="1" customWidth="1"/>
    <col min="13832" max="13832" width="11.42578125" customWidth="1"/>
    <col min="13833" max="13833" width="12.28515625" bestFit="1" customWidth="1"/>
    <col min="14081" max="14081" width="38.140625" customWidth="1"/>
    <col min="14082" max="14082" width="18.5703125" customWidth="1"/>
    <col min="14083" max="14083" width="18.42578125" customWidth="1"/>
    <col min="14084" max="14084" width="14.28515625" customWidth="1"/>
    <col min="14085" max="14085" width="13.7109375" customWidth="1"/>
    <col min="14086" max="14086" width="12.85546875" bestFit="1" customWidth="1"/>
    <col min="14087" max="14087" width="13.85546875" bestFit="1" customWidth="1"/>
    <col min="14088" max="14088" width="11.42578125" customWidth="1"/>
    <col min="14089" max="14089" width="12.28515625" bestFit="1" customWidth="1"/>
    <col min="14337" max="14337" width="38.140625" customWidth="1"/>
    <col min="14338" max="14338" width="18.5703125" customWidth="1"/>
    <col min="14339" max="14339" width="18.42578125" customWidth="1"/>
    <col min="14340" max="14340" width="14.28515625" customWidth="1"/>
    <col min="14341" max="14341" width="13.7109375" customWidth="1"/>
    <col min="14342" max="14342" width="12.85546875" bestFit="1" customWidth="1"/>
    <col min="14343" max="14343" width="13.85546875" bestFit="1" customWidth="1"/>
    <col min="14344" max="14344" width="11.42578125" customWidth="1"/>
    <col min="14345" max="14345" width="12.28515625" bestFit="1" customWidth="1"/>
    <col min="14593" max="14593" width="38.140625" customWidth="1"/>
    <col min="14594" max="14594" width="18.5703125" customWidth="1"/>
    <col min="14595" max="14595" width="18.42578125" customWidth="1"/>
    <col min="14596" max="14596" width="14.28515625" customWidth="1"/>
    <col min="14597" max="14597" width="13.7109375" customWidth="1"/>
    <col min="14598" max="14598" width="12.85546875" bestFit="1" customWidth="1"/>
    <col min="14599" max="14599" width="13.85546875" bestFit="1" customWidth="1"/>
    <col min="14600" max="14600" width="11.42578125" customWidth="1"/>
    <col min="14601" max="14601" width="12.28515625" bestFit="1" customWidth="1"/>
    <col min="14849" max="14849" width="38.140625" customWidth="1"/>
    <col min="14850" max="14850" width="18.5703125" customWidth="1"/>
    <col min="14851" max="14851" width="18.42578125" customWidth="1"/>
    <col min="14852" max="14852" width="14.28515625" customWidth="1"/>
    <col min="14853" max="14853" width="13.7109375" customWidth="1"/>
    <col min="14854" max="14854" width="12.85546875" bestFit="1" customWidth="1"/>
    <col min="14855" max="14855" width="13.85546875" bestFit="1" customWidth="1"/>
    <col min="14856" max="14856" width="11.42578125" customWidth="1"/>
    <col min="14857" max="14857" width="12.28515625" bestFit="1" customWidth="1"/>
    <col min="15105" max="15105" width="38.140625" customWidth="1"/>
    <col min="15106" max="15106" width="18.5703125" customWidth="1"/>
    <col min="15107" max="15107" width="18.42578125" customWidth="1"/>
    <col min="15108" max="15108" width="14.28515625" customWidth="1"/>
    <col min="15109" max="15109" width="13.7109375" customWidth="1"/>
    <col min="15110" max="15110" width="12.85546875" bestFit="1" customWidth="1"/>
    <col min="15111" max="15111" width="13.85546875" bestFit="1" customWidth="1"/>
    <col min="15112" max="15112" width="11.42578125" customWidth="1"/>
    <col min="15113" max="15113" width="12.28515625" bestFit="1" customWidth="1"/>
    <col min="15361" max="15361" width="38.140625" customWidth="1"/>
    <col min="15362" max="15362" width="18.5703125" customWidth="1"/>
    <col min="15363" max="15363" width="18.42578125" customWidth="1"/>
    <col min="15364" max="15364" width="14.28515625" customWidth="1"/>
    <col min="15365" max="15365" width="13.7109375" customWidth="1"/>
    <col min="15366" max="15366" width="12.85546875" bestFit="1" customWidth="1"/>
    <col min="15367" max="15367" width="13.85546875" bestFit="1" customWidth="1"/>
    <col min="15368" max="15368" width="11.42578125" customWidth="1"/>
    <col min="15369" max="15369" width="12.28515625" bestFit="1" customWidth="1"/>
    <col min="15617" max="15617" width="38.140625" customWidth="1"/>
    <col min="15618" max="15618" width="18.5703125" customWidth="1"/>
    <col min="15619" max="15619" width="18.42578125" customWidth="1"/>
    <col min="15620" max="15620" width="14.28515625" customWidth="1"/>
    <col min="15621" max="15621" width="13.7109375" customWidth="1"/>
    <col min="15622" max="15622" width="12.85546875" bestFit="1" customWidth="1"/>
    <col min="15623" max="15623" width="13.85546875" bestFit="1" customWidth="1"/>
    <col min="15624" max="15624" width="11.42578125" customWidth="1"/>
    <col min="15625" max="15625" width="12.28515625" bestFit="1" customWidth="1"/>
    <col min="15873" max="15873" width="38.140625" customWidth="1"/>
    <col min="15874" max="15874" width="18.5703125" customWidth="1"/>
    <col min="15875" max="15875" width="18.42578125" customWidth="1"/>
    <col min="15876" max="15876" width="14.28515625" customWidth="1"/>
    <col min="15877" max="15877" width="13.7109375" customWidth="1"/>
    <col min="15878" max="15878" width="12.85546875" bestFit="1" customWidth="1"/>
    <col min="15879" max="15879" width="13.85546875" bestFit="1" customWidth="1"/>
    <col min="15880" max="15880" width="11.42578125" customWidth="1"/>
    <col min="15881" max="15881" width="12.28515625" bestFit="1" customWidth="1"/>
    <col min="16129" max="16129" width="38.140625" customWidth="1"/>
    <col min="16130" max="16130" width="18.5703125" customWidth="1"/>
    <col min="16131" max="16131" width="18.42578125" customWidth="1"/>
    <col min="16132" max="16132" width="14.28515625" customWidth="1"/>
    <col min="16133" max="16133" width="13.7109375" customWidth="1"/>
    <col min="16134" max="16134" width="12.85546875" bestFit="1" customWidth="1"/>
    <col min="16135" max="16135" width="13.85546875" bestFit="1" customWidth="1"/>
    <col min="16136" max="16136" width="11.42578125" customWidth="1"/>
    <col min="16137" max="16137" width="12.28515625" bestFit="1" customWidth="1"/>
  </cols>
  <sheetData>
    <row r="1" spans="1:12" ht="15.75" x14ac:dyDescent="0.25">
      <c r="A1" s="55" t="s">
        <v>29</v>
      </c>
      <c r="B1" s="55"/>
      <c r="C1" s="55"/>
      <c r="D1" s="55"/>
      <c r="E1" s="55"/>
    </row>
    <row r="2" spans="1:12" x14ac:dyDescent="0.25">
      <c r="A2" s="56" t="s">
        <v>0</v>
      </c>
      <c r="B2" s="56"/>
      <c r="C2" s="56"/>
      <c r="D2" s="56"/>
      <c r="E2" s="56"/>
    </row>
    <row r="3" spans="1:12" x14ac:dyDescent="0.25">
      <c r="A3" s="57"/>
      <c r="B3" s="57"/>
      <c r="C3" s="57"/>
      <c r="D3" s="57"/>
      <c r="E3" s="57"/>
    </row>
    <row r="4" spans="1:12" ht="30" x14ac:dyDescent="0.25">
      <c r="A4" s="9"/>
      <c r="B4" s="10" t="s">
        <v>1</v>
      </c>
      <c r="C4" s="11" t="s">
        <v>2</v>
      </c>
      <c r="D4" s="58" t="s">
        <v>3</v>
      </c>
      <c r="E4" s="59"/>
    </row>
    <row r="5" spans="1:12" ht="15" customHeight="1" x14ac:dyDescent="0.25">
      <c r="A5" s="12" t="s">
        <v>4</v>
      </c>
      <c r="B5" s="13"/>
      <c r="C5" s="13"/>
      <c r="D5" s="60" t="s">
        <v>5</v>
      </c>
      <c r="E5" s="14"/>
    </row>
    <row r="6" spans="1:12" x14ac:dyDescent="0.25">
      <c r="A6" s="15"/>
      <c r="B6" s="16" t="s">
        <v>6</v>
      </c>
      <c r="C6" s="16" t="s">
        <v>7</v>
      </c>
      <c r="D6" s="61"/>
      <c r="E6" s="16" t="s">
        <v>8</v>
      </c>
    </row>
    <row r="7" spans="1:12" x14ac:dyDescent="0.25">
      <c r="A7" s="17" t="s">
        <v>9</v>
      </c>
      <c r="B7" s="18">
        <f>SUM(B8:B12)</f>
        <v>6987879.8617799999</v>
      </c>
      <c r="C7" s="18">
        <f>SUM(C8:C12)</f>
        <v>499.30587000000003</v>
      </c>
      <c r="D7" s="18">
        <f>SUM(D8:D12)</f>
        <v>6989750.7608748898</v>
      </c>
      <c r="E7" s="19">
        <f>SUM(E8:E12)</f>
        <v>81.125922825942183</v>
      </c>
      <c r="F7" s="4"/>
    </row>
    <row r="8" spans="1:12" x14ac:dyDescent="0.25">
      <c r="A8" s="20" t="s">
        <v>20</v>
      </c>
      <c r="B8" s="21">
        <v>5340036.5889999997</v>
      </c>
      <c r="C8" s="21"/>
      <c r="D8" s="21">
        <v>5340036.5889999997</v>
      </c>
      <c r="E8" s="38">
        <v>61.978661475576992</v>
      </c>
      <c r="F8" s="3"/>
      <c r="G8" s="1"/>
      <c r="H8" s="1"/>
      <c r="I8" s="42"/>
      <c r="J8" s="7"/>
      <c r="K8" s="7"/>
      <c r="L8" s="7"/>
    </row>
    <row r="9" spans="1:12" x14ac:dyDescent="0.25">
      <c r="A9" s="20" t="s">
        <v>21</v>
      </c>
      <c r="B9" s="21">
        <v>319919.50772000005</v>
      </c>
      <c r="C9" s="21"/>
      <c r="D9" s="21">
        <v>319919.50772000005</v>
      </c>
      <c r="E9" s="38">
        <v>3.7131174174453068</v>
      </c>
      <c r="F9" s="3"/>
      <c r="G9" s="1"/>
      <c r="H9" s="1"/>
      <c r="I9" s="42"/>
      <c r="J9" s="7"/>
      <c r="K9" s="7"/>
      <c r="L9" s="7"/>
    </row>
    <row r="10" spans="1:12" x14ac:dyDescent="0.25">
      <c r="A10" s="20" t="s">
        <v>22</v>
      </c>
      <c r="B10" s="21">
        <v>1327922.7650599999</v>
      </c>
      <c r="C10" s="21">
        <v>499.30587000000003</v>
      </c>
      <c r="D10" s="21">
        <v>1329793.66415489</v>
      </c>
      <c r="E10" s="38">
        <v>15.434132326508493</v>
      </c>
      <c r="F10" s="3"/>
      <c r="G10" s="1"/>
      <c r="H10" s="1"/>
      <c r="I10" s="42"/>
      <c r="J10" s="7"/>
      <c r="K10" s="7"/>
      <c r="L10" s="7"/>
    </row>
    <row r="11" spans="1:12" x14ac:dyDescent="0.25">
      <c r="A11" s="20" t="s">
        <v>23</v>
      </c>
      <c r="B11" s="21">
        <v>1</v>
      </c>
      <c r="C11" s="21"/>
      <c r="D11" s="21">
        <v>1</v>
      </c>
      <c r="E11" s="38">
        <v>1.1606411387376542E-5</v>
      </c>
      <c r="F11" s="3"/>
      <c r="G11" s="1"/>
      <c r="H11" s="1"/>
      <c r="I11" s="42"/>
      <c r="J11" s="7"/>
      <c r="K11" s="7"/>
      <c r="L11" s="7"/>
    </row>
    <row r="12" spans="1:12" x14ac:dyDescent="0.25">
      <c r="A12" s="20"/>
      <c r="B12" s="21"/>
      <c r="C12" s="21"/>
      <c r="D12" s="21"/>
      <c r="E12" s="22"/>
      <c r="G12" s="42"/>
      <c r="H12" s="42"/>
      <c r="I12" s="42"/>
      <c r="J12" s="7"/>
      <c r="K12" s="7"/>
    </row>
    <row r="13" spans="1:12" x14ac:dyDescent="0.25">
      <c r="A13" s="17" t="s">
        <v>24</v>
      </c>
      <c r="B13" s="21"/>
      <c r="C13" s="18">
        <f>+C14+C15</f>
        <v>387855.71486999997</v>
      </c>
      <c r="D13" s="18">
        <f>SUM(D14:D15)</f>
        <v>1453295.3636178898</v>
      </c>
      <c r="E13" s="19">
        <f>SUM(E14:E15)</f>
        <v>16.86754385751621</v>
      </c>
      <c r="F13" s="4"/>
      <c r="G13" s="42"/>
      <c r="H13" s="42"/>
      <c r="I13" s="42"/>
      <c r="J13" s="7"/>
      <c r="K13" s="7"/>
    </row>
    <row r="14" spans="1:12" ht="29.25" x14ac:dyDescent="0.25">
      <c r="A14" s="39" t="s">
        <v>25</v>
      </c>
      <c r="B14" s="21"/>
      <c r="C14" s="40">
        <v>288693.26786999998</v>
      </c>
      <c r="D14" s="41">
        <v>1081733.6747088898</v>
      </c>
      <c r="E14" s="38">
        <v>12.555046040249932</v>
      </c>
      <c r="F14" s="3"/>
      <c r="G14" s="51"/>
      <c r="H14" s="1"/>
      <c r="I14" s="42"/>
      <c r="J14" s="7"/>
      <c r="K14" s="7"/>
      <c r="L14" s="43"/>
    </row>
    <row r="15" spans="1:12" x14ac:dyDescent="0.25">
      <c r="A15" s="2" t="s">
        <v>26</v>
      </c>
      <c r="B15" s="26"/>
      <c r="C15" s="40">
        <v>99162.447</v>
      </c>
      <c r="D15" s="41">
        <v>371561.68890899996</v>
      </c>
      <c r="E15" s="38">
        <v>4.3124978172662773</v>
      </c>
      <c r="F15" s="3"/>
      <c r="G15" s="51"/>
      <c r="H15" s="1"/>
      <c r="I15" s="42"/>
      <c r="J15" s="7"/>
      <c r="K15" s="7"/>
      <c r="L15" s="7"/>
    </row>
    <row r="16" spans="1:12" x14ac:dyDescent="0.25">
      <c r="A16" s="20"/>
      <c r="B16" s="21"/>
      <c r="C16" s="21"/>
      <c r="D16" s="21"/>
      <c r="E16" s="22"/>
      <c r="G16" s="42"/>
      <c r="H16" s="42"/>
      <c r="I16" s="42"/>
      <c r="J16" s="7"/>
      <c r="K16" s="7"/>
      <c r="L16" s="7"/>
    </row>
    <row r="17" spans="1:12" x14ac:dyDescent="0.25">
      <c r="A17" s="17" t="s">
        <v>10</v>
      </c>
      <c r="B17" s="18">
        <f>+B19</f>
        <v>167357.394</v>
      </c>
      <c r="C17" s="18">
        <f>+C19</f>
        <v>1474.2629999999999</v>
      </c>
      <c r="D17" s="18">
        <f>+D19</f>
        <v>172881.45746100001</v>
      </c>
      <c r="E17" s="37">
        <f>+E19</f>
        <v>2.0065333165416037</v>
      </c>
      <c r="F17" s="3"/>
      <c r="G17" s="42"/>
      <c r="H17" s="42"/>
      <c r="I17" s="42"/>
      <c r="J17" s="7"/>
      <c r="K17" s="7"/>
      <c r="L17" s="7"/>
    </row>
    <row r="18" spans="1:12" x14ac:dyDescent="0.25">
      <c r="A18" s="20"/>
      <c r="B18" s="21"/>
      <c r="C18" s="21"/>
      <c r="D18" s="21"/>
      <c r="E18" s="22"/>
      <c r="F18" s="3"/>
      <c r="G18" s="42"/>
      <c r="H18" s="42"/>
      <c r="I18" s="42"/>
      <c r="J18" s="7"/>
      <c r="K18" s="7"/>
    </row>
    <row r="19" spans="1:12" x14ac:dyDescent="0.25">
      <c r="A19" s="23" t="s">
        <v>11</v>
      </c>
      <c r="B19" s="24">
        <f>SUM(B20:B25)</f>
        <v>167357.394</v>
      </c>
      <c r="C19" s="24">
        <f>SUM(C20:C25)</f>
        <v>1474.2629999999999</v>
      </c>
      <c r="D19" s="24">
        <f>SUM(D20:D25)</f>
        <v>172881.45746100001</v>
      </c>
      <c r="E19" s="25">
        <f>SUM(E20:E25)</f>
        <v>2.0065333165416037</v>
      </c>
      <c r="F19" s="4"/>
      <c r="G19" s="42"/>
      <c r="H19" s="42"/>
      <c r="I19" s="42"/>
      <c r="J19" s="7"/>
      <c r="K19" s="7"/>
    </row>
    <row r="20" spans="1:12" x14ac:dyDescent="0.25">
      <c r="A20" s="20" t="s">
        <v>14</v>
      </c>
      <c r="B20" s="26">
        <v>59174.775000000001</v>
      </c>
      <c r="C20" s="26"/>
      <c r="D20" s="26">
        <v>59174.775000000001</v>
      </c>
      <c r="E20" s="38">
        <v>0.68680678240544468</v>
      </c>
      <c r="F20" s="3"/>
      <c r="G20" s="51"/>
      <c r="H20" s="1"/>
      <c r="I20" s="42"/>
      <c r="J20" s="7"/>
      <c r="K20" s="7"/>
      <c r="L20" s="7"/>
    </row>
    <row r="21" spans="1:12" x14ac:dyDescent="0.25">
      <c r="A21" s="20" t="s">
        <v>13</v>
      </c>
      <c r="B21" s="26">
        <v>46032.752</v>
      </c>
      <c r="C21" s="26"/>
      <c r="D21" s="26">
        <v>46032.752</v>
      </c>
      <c r="E21" s="38">
        <v>0.53427505700508027</v>
      </c>
      <c r="F21" s="3"/>
      <c r="G21" s="51"/>
      <c r="H21" s="1"/>
      <c r="I21" s="42"/>
      <c r="J21" s="7"/>
      <c r="K21" s="7"/>
      <c r="L21" s="7"/>
    </row>
    <row r="22" spans="1:12" x14ac:dyDescent="0.25">
      <c r="A22" s="20" t="s">
        <v>19</v>
      </c>
      <c r="B22" s="26">
        <v>38774.213400000001</v>
      </c>
      <c r="C22" s="26"/>
      <c r="D22" s="26">
        <v>38774.213400000001</v>
      </c>
      <c r="E22" s="38">
        <v>0.45002947194232817</v>
      </c>
      <c r="F22" s="3"/>
      <c r="G22" s="51"/>
      <c r="H22" s="1"/>
      <c r="I22" s="42"/>
      <c r="J22" s="7"/>
      <c r="K22" s="7"/>
      <c r="L22" s="7"/>
    </row>
    <row r="23" spans="1:12" x14ac:dyDescent="0.25">
      <c r="A23" s="20" t="s">
        <v>17</v>
      </c>
      <c r="B23" s="26">
        <v>17506.853600000002</v>
      </c>
      <c r="C23" s="26"/>
      <c r="D23" s="26">
        <v>17506.853600000002</v>
      </c>
      <c r="E23" s="38">
        <v>0.20319174498017403</v>
      </c>
      <c r="F23" s="3"/>
      <c r="G23" s="51"/>
      <c r="H23" s="1"/>
      <c r="I23" s="42"/>
      <c r="J23" s="7"/>
      <c r="K23" s="7"/>
      <c r="L23" s="7"/>
    </row>
    <row r="24" spans="1:12" x14ac:dyDescent="0.25">
      <c r="A24" s="20" t="s">
        <v>12</v>
      </c>
      <c r="B24" s="26">
        <v>5868.8</v>
      </c>
      <c r="C24" s="26"/>
      <c r="D24" s="26">
        <v>5868.8</v>
      </c>
      <c r="E24" s="38">
        <v>6.8115707150235461E-2</v>
      </c>
      <c r="F24" s="3"/>
      <c r="G24" s="51"/>
      <c r="H24" s="1"/>
      <c r="I24" s="42"/>
      <c r="J24" s="7"/>
      <c r="K24" s="7"/>
      <c r="L24" s="7"/>
    </row>
    <row r="25" spans="1:12" x14ac:dyDescent="0.25">
      <c r="A25" s="28" t="s">
        <v>18</v>
      </c>
      <c r="B25" s="26"/>
      <c r="C25" s="26">
        <v>1474.2629999999999</v>
      </c>
      <c r="D25" s="26">
        <v>5524.0634609999997</v>
      </c>
      <c r="E25" s="38">
        <v>6.4114553058341073E-2</v>
      </c>
      <c r="F25" s="3"/>
      <c r="G25" s="51"/>
      <c r="H25" s="1"/>
      <c r="I25" s="42"/>
      <c r="J25" s="7"/>
      <c r="K25" s="7"/>
      <c r="L25" s="7"/>
    </row>
    <row r="26" spans="1:12" x14ac:dyDescent="0.25">
      <c r="A26" s="28"/>
      <c r="B26" s="21"/>
      <c r="C26" s="40"/>
      <c r="D26" s="41"/>
      <c r="E26" s="27"/>
      <c r="F26" s="44"/>
      <c r="G26" s="42"/>
      <c r="H26" s="42"/>
      <c r="I26" s="42"/>
      <c r="J26" s="7"/>
      <c r="K26" s="7"/>
    </row>
    <row r="27" spans="1:12" x14ac:dyDescent="0.25">
      <c r="A27" s="29" t="s">
        <v>3</v>
      </c>
      <c r="B27" s="30">
        <f>+B17+B13+B7</f>
        <v>7155237.2557800002</v>
      </c>
      <c r="C27" s="30">
        <f>+C17+C13+C7</f>
        <v>389829.28373999993</v>
      </c>
      <c r="D27" s="30">
        <f>+D17+D13+D7</f>
        <v>8615927.5819537789</v>
      </c>
      <c r="E27" s="31">
        <f>+E17+E13+E7</f>
        <v>100</v>
      </c>
      <c r="F27" s="3"/>
      <c r="G27" s="1"/>
      <c r="H27" s="1"/>
      <c r="I27" s="42"/>
      <c r="J27" s="7"/>
      <c r="K27" s="7"/>
      <c r="L27" s="7"/>
    </row>
    <row r="28" spans="1:12" x14ac:dyDescent="0.25">
      <c r="A28" s="32" t="s">
        <v>15</v>
      </c>
      <c r="B28" s="33" t="str">
        <f>+"S/ "&amp;3.747</f>
        <v>S/ 3.747</v>
      </c>
      <c r="C28" s="34"/>
      <c r="D28" s="34"/>
      <c r="E28" s="35"/>
      <c r="G28" s="4"/>
      <c r="H28" s="4"/>
      <c r="I28" s="45"/>
      <c r="J28" s="7"/>
      <c r="K28" s="7"/>
    </row>
    <row r="29" spans="1:12" x14ac:dyDescent="0.25">
      <c r="A29" s="5"/>
      <c r="B29" s="36"/>
      <c r="C29" s="36"/>
      <c r="D29" s="36"/>
      <c r="E29" s="5"/>
      <c r="F29" s="46"/>
      <c r="H29" s="42"/>
      <c r="I29" s="47"/>
      <c r="J29" s="51"/>
      <c r="K29" s="51"/>
    </row>
    <row r="30" spans="1:12" x14ac:dyDescent="0.25">
      <c r="A30" s="5" t="s">
        <v>16</v>
      </c>
      <c r="B30" s="6">
        <f>+B27/D27</f>
        <v>0.83046627164865894</v>
      </c>
      <c r="C30" s="6">
        <f>1-B30</f>
        <v>0.16953372835134106</v>
      </c>
      <c r="D30" s="36"/>
      <c r="E30" s="5"/>
      <c r="H30" s="47"/>
      <c r="I30" s="47"/>
      <c r="J30" s="51"/>
      <c r="K30" s="51"/>
    </row>
    <row r="31" spans="1:12" x14ac:dyDescent="0.25">
      <c r="F31" s="46"/>
      <c r="H31" s="48"/>
      <c r="I31" s="48"/>
      <c r="J31" s="8"/>
      <c r="K31" s="8"/>
    </row>
    <row r="32" spans="1:12" x14ac:dyDescent="0.25">
      <c r="B32" s="3"/>
      <c r="C32" s="3"/>
      <c r="D32" s="3"/>
      <c r="F32" s="46"/>
      <c r="H32" s="48"/>
      <c r="I32" s="48"/>
      <c r="J32" s="51"/>
      <c r="K32" s="51"/>
    </row>
    <row r="33" spans="2:11" x14ac:dyDescent="0.25">
      <c r="B33" s="4"/>
      <c r="C33" s="4"/>
      <c r="F33" s="46"/>
      <c r="H33" s="47"/>
      <c r="I33" s="48"/>
      <c r="J33" s="8"/>
      <c r="K33" s="8"/>
    </row>
    <row r="34" spans="2:11" x14ac:dyDescent="0.25">
      <c r="B34" s="3"/>
      <c r="C34" s="3"/>
      <c r="D34" s="3"/>
      <c r="H34" s="42"/>
      <c r="I34" s="47"/>
      <c r="J34" s="8"/>
      <c r="K34" s="8"/>
    </row>
    <row r="35" spans="2:11" x14ac:dyDescent="0.25">
      <c r="H35" s="42"/>
      <c r="I35" s="42"/>
      <c r="J35" s="49"/>
      <c r="K35" s="49"/>
    </row>
    <row r="36" spans="2:11" x14ac:dyDescent="0.25">
      <c r="B36" s="4"/>
      <c r="I36" s="50"/>
      <c r="J36" s="4"/>
    </row>
    <row r="37" spans="2:11" x14ac:dyDescent="0.25">
      <c r="H37" s="50"/>
      <c r="I37" s="42"/>
    </row>
    <row r="38" spans="2:11" x14ac:dyDescent="0.25">
      <c r="H38" s="4"/>
    </row>
  </sheetData>
  <mergeCells count="5">
    <mergeCell ref="A1:E1"/>
    <mergeCell ref="A2:E2"/>
    <mergeCell ref="A3:E3"/>
    <mergeCell ref="D4:E4"/>
    <mergeCell ref="D5:D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21C4F5-4BE7-45E8-A5C7-6D8DCA9F1224}">
  <dimension ref="A1:L38"/>
  <sheetViews>
    <sheetView workbookViewId="0">
      <selection sqref="A1:XFD1048576"/>
    </sheetView>
  </sheetViews>
  <sheetFormatPr baseColWidth="10" defaultRowHeight="15" x14ac:dyDescent="0.25"/>
  <cols>
    <col min="1" max="1" width="38.140625" customWidth="1"/>
    <col min="2" max="2" width="18.5703125" customWidth="1"/>
    <col min="3" max="3" width="18.42578125" customWidth="1"/>
    <col min="4" max="4" width="14.28515625" customWidth="1"/>
    <col min="5" max="5" width="13.7109375" customWidth="1"/>
    <col min="6" max="6" width="12.85546875" bestFit="1" customWidth="1"/>
    <col min="7" max="7" width="13.85546875" bestFit="1" customWidth="1"/>
    <col min="8" max="8" width="11.42578125" customWidth="1"/>
    <col min="9" max="9" width="12.28515625" bestFit="1" customWidth="1"/>
    <col min="257" max="257" width="38.140625" customWidth="1"/>
    <col min="258" max="258" width="18.5703125" customWidth="1"/>
    <col min="259" max="259" width="18.42578125" customWidth="1"/>
    <col min="260" max="260" width="14.28515625" customWidth="1"/>
    <col min="261" max="261" width="13.7109375" customWidth="1"/>
    <col min="262" max="262" width="12.85546875" bestFit="1" customWidth="1"/>
    <col min="263" max="263" width="13.85546875" bestFit="1" customWidth="1"/>
    <col min="264" max="264" width="11.42578125" customWidth="1"/>
    <col min="265" max="265" width="12.28515625" bestFit="1" customWidth="1"/>
    <col min="513" max="513" width="38.140625" customWidth="1"/>
    <col min="514" max="514" width="18.5703125" customWidth="1"/>
    <col min="515" max="515" width="18.42578125" customWidth="1"/>
    <col min="516" max="516" width="14.28515625" customWidth="1"/>
    <col min="517" max="517" width="13.7109375" customWidth="1"/>
    <col min="518" max="518" width="12.85546875" bestFit="1" customWidth="1"/>
    <col min="519" max="519" width="13.85546875" bestFit="1" customWidth="1"/>
    <col min="520" max="520" width="11.42578125" customWidth="1"/>
    <col min="521" max="521" width="12.28515625" bestFit="1" customWidth="1"/>
    <col min="769" max="769" width="38.140625" customWidth="1"/>
    <col min="770" max="770" width="18.5703125" customWidth="1"/>
    <col min="771" max="771" width="18.42578125" customWidth="1"/>
    <col min="772" max="772" width="14.28515625" customWidth="1"/>
    <col min="773" max="773" width="13.7109375" customWidth="1"/>
    <col min="774" max="774" width="12.85546875" bestFit="1" customWidth="1"/>
    <col min="775" max="775" width="13.85546875" bestFit="1" customWidth="1"/>
    <col min="776" max="776" width="11.42578125" customWidth="1"/>
    <col min="777" max="777" width="12.28515625" bestFit="1" customWidth="1"/>
    <col min="1025" max="1025" width="38.140625" customWidth="1"/>
    <col min="1026" max="1026" width="18.5703125" customWidth="1"/>
    <col min="1027" max="1027" width="18.42578125" customWidth="1"/>
    <col min="1028" max="1028" width="14.28515625" customWidth="1"/>
    <col min="1029" max="1029" width="13.7109375" customWidth="1"/>
    <col min="1030" max="1030" width="12.85546875" bestFit="1" customWidth="1"/>
    <col min="1031" max="1031" width="13.85546875" bestFit="1" customWidth="1"/>
    <col min="1032" max="1032" width="11.42578125" customWidth="1"/>
    <col min="1033" max="1033" width="12.28515625" bestFit="1" customWidth="1"/>
    <col min="1281" max="1281" width="38.140625" customWidth="1"/>
    <col min="1282" max="1282" width="18.5703125" customWidth="1"/>
    <col min="1283" max="1283" width="18.42578125" customWidth="1"/>
    <col min="1284" max="1284" width="14.28515625" customWidth="1"/>
    <col min="1285" max="1285" width="13.7109375" customWidth="1"/>
    <col min="1286" max="1286" width="12.85546875" bestFit="1" customWidth="1"/>
    <col min="1287" max="1287" width="13.85546875" bestFit="1" customWidth="1"/>
    <col min="1288" max="1288" width="11.42578125" customWidth="1"/>
    <col min="1289" max="1289" width="12.28515625" bestFit="1" customWidth="1"/>
    <col min="1537" max="1537" width="38.140625" customWidth="1"/>
    <col min="1538" max="1538" width="18.5703125" customWidth="1"/>
    <col min="1539" max="1539" width="18.42578125" customWidth="1"/>
    <col min="1540" max="1540" width="14.28515625" customWidth="1"/>
    <col min="1541" max="1541" width="13.7109375" customWidth="1"/>
    <col min="1542" max="1542" width="12.85546875" bestFit="1" customWidth="1"/>
    <col min="1543" max="1543" width="13.85546875" bestFit="1" customWidth="1"/>
    <col min="1544" max="1544" width="11.42578125" customWidth="1"/>
    <col min="1545" max="1545" width="12.28515625" bestFit="1" customWidth="1"/>
    <col min="1793" max="1793" width="38.140625" customWidth="1"/>
    <col min="1794" max="1794" width="18.5703125" customWidth="1"/>
    <col min="1795" max="1795" width="18.42578125" customWidth="1"/>
    <col min="1796" max="1796" width="14.28515625" customWidth="1"/>
    <col min="1797" max="1797" width="13.7109375" customWidth="1"/>
    <col min="1798" max="1798" width="12.85546875" bestFit="1" customWidth="1"/>
    <col min="1799" max="1799" width="13.85546875" bestFit="1" customWidth="1"/>
    <col min="1800" max="1800" width="11.42578125" customWidth="1"/>
    <col min="1801" max="1801" width="12.28515625" bestFit="1" customWidth="1"/>
    <col min="2049" max="2049" width="38.140625" customWidth="1"/>
    <col min="2050" max="2050" width="18.5703125" customWidth="1"/>
    <col min="2051" max="2051" width="18.42578125" customWidth="1"/>
    <col min="2052" max="2052" width="14.28515625" customWidth="1"/>
    <col min="2053" max="2053" width="13.7109375" customWidth="1"/>
    <col min="2054" max="2054" width="12.85546875" bestFit="1" customWidth="1"/>
    <col min="2055" max="2055" width="13.85546875" bestFit="1" customWidth="1"/>
    <col min="2056" max="2056" width="11.42578125" customWidth="1"/>
    <col min="2057" max="2057" width="12.28515625" bestFit="1" customWidth="1"/>
    <col min="2305" max="2305" width="38.140625" customWidth="1"/>
    <col min="2306" max="2306" width="18.5703125" customWidth="1"/>
    <col min="2307" max="2307" width="18.42578125" customWidth="1"/>
    <col min="2308" max="2308" width="14.28515625" customWidth="1"/>
    <col min="2309" max="2309" width="13.7109375" customWidth="1"/>
    <col min="2310" max="2310" width="12.85546875" bestFit="1" customWidth="1"/>
    <col min="2311" max="2311" width="13.85546875" bestFit="1" customWidth="1"/>
    <col min="2312" max="2312" width="11.42578125" customWidth="1"/>
    <col min="2313" max="2313" width="12.28515625" bestFit="1" customWidth="1"/>
    <col min="2561" max="2561" width="38.140625" customWidth="1"/>
    <col min="2562" max="2562" width="18.5703125" customWidth="1"/>
    <col min="2563" max="2563" width="18.42578125" customWidth="1"/>
    <col min="2564" max="2564" width="14.28515625" customWidth="1"/>
    <col min="2565" max="2565" width="13.7109375" customWidth="1"/>
    <col min="2566" max="2566" width="12.85546875" bestFit="1" customWidth="1"/>
    <col min="2567" max="2567" width="13.85546875" bestFit="1" customWidth="1"/>
    <col min="2568" max="2568" width="11.42578125" customWidth="1"/>
    <col min="2569" max="2569" width="12.28515625" bestFit="1" customWidth="1"/>
    <col min="2817" max="2817" width="38.140625" customWidth="1"/>
    <col min="2818" max="2818" width="18.5703125" customWidth="1"/>
    <col min="2819" max="2819" width="18.42578125" customWidth="1"/>
    <col min="2820" max="2820" width="14.28515625" customWidth="1"/>
    <col min="2821" max="2821" width="13.7109375" customWidth="1"/>
    <col min="2822" max="2822" width="12.85546875" bestFit="1" customWidth="1"/>
    <col min="2823" max="2823" width="13.85546875" bestFit="1" customWidth="1"/>
    <col min="2824" max="2824" width="11.42578125" customWidth="1"/>
    <col min="2825" max="2825" width="12.28515625" bestFit="1" customWidth="1"/>
    <col min="3073" max="3073" width="38.140625" customWidth="1"/>
    <col min="3074" max="3074" width="18.5703125" customWidth="1"/>
    <col min="3075" max="3075" width="18.42578125" customWidth="1"/>
    <col min="3076" max="3076" width="14.28515625" customWidth="1"/>
    <col min="3077" max="3077" width="13.7109375" customWidth="1"/>
    <col min="3078" max="3078" width="12.85546875" bestFit="1" customWidth="1"/>
    <col min="3079" max="3079" width="13.85546875" bestFit="1" customWidth="1"/>
    <col min="3080" max="3080" width="11.42578125" customWidth="1"/>
    <col min="3081" max="3081" width="12.28515625" bestFit="1" customWidth="1"/>
    <col min="3329" max="3329" width="38.140625" customWidth="1"/>
    <col min="3330" max="3330" width="18.5703125" customWidth="1"/>
    <col min="3331" max="3331" width="18.42578125" customWidth="1"/>
    <col min="3332" max="3332" width="14.28515625" customWidth="1"/>
    <col min="3333" max="3333" width="13.7109375" customWidth="1"/>
    <col min="3334" max="3334" width="12.85546875" bestFit="1" customWidth="1"/>
    <col min="3335" max="3335" width="13.85546875" bestFit="1" customWidth="1"/>
    <col min="3336" max="3336" width="11.42578125" customWidth="1"/>
    <col min="3337" max="3337" width="12.28515625" bestFit="1" customWidth="1"/>
    <col min="3585" max="3585" width="38.140625" customWidth="1"/>
    <col min="3586" max="3586" width="18.5703125" customWidth="1"/>
    <col min="3587" max="3587" width="18.42578125" customWidth="1"/>
    <col min="3588" max="3588" width="14.28515625" customWidth="1"/>
    <col min="3589" max="3589" width="13.7109375" customWidth="1"/>
    <col min="3590" max="3590" width="12.85546875" bestFit="1" customWidth="1"/>
    <col min="3591" max="3591" width="13.85546875" bestFit="1" customWidth="1"/>
    <col min="3592" max="3592" width="11.42578125" customWidth="1"/>
    <col min="3593" max="3593" width="12.28515625" bestFit="1" customWidth="1"/>
    <col min="3841" max="3841" width="38.140625" customWidth="1"/>
    <col min="3842" max="3842" width="18.5703125" customWidth="1"/>
    <col min="3843" max="3843" width="18.42578125" customWidth="1"/>
    <col min="3844" max="3844" width="14.28515625" customWidth="1"/>
    <col min="3845" max="3845" width="13.7109375" customWidth="1"/>
    <col min="3846" max="3846" width="12.85546875" bestFit="1" customWidth="1"/>
    <col min="3847" max="3847" width="13.85546875" bestFit="1" customWidth="1"/>
    <col min="3848" max="3848" width="11.42578125" customWidth="1"/>
    <col min="3849" max="3849" width="12.28515625" bestFit="1" customWidth="1"/>
    <col min="4097" max="4097" width="38.140625" customWidth="1"/>
    <col min="4098" max="4098" width="18.5703125" customWidth="1"/>
    <col min="4099" max="4099" width="18.42578125" customWidth="1"/>
    <col min="4100" max="4100" width="14.28515625" customWidth="1"/>
    <col min="4101" max="4101" width="13.7109375" customWidth="1"/>
    <col min="4102" max="4102" width="12.85546875" bestFit="1" customWidth="1"/>
    <col min="4103" max="4103" width="13.85546875" bestFit="1" customWidth="1"/>
    <col min="4104" max="4104" width="11.42578125" customWidth="1"/>
    <col min="4105" max="4105" width="12.28515625" bestFit="1" customWidth="1"/>
    <col min="4353" max="4353" width="38.140625" customWidth="1"/>
    <col min="4354" max="4354" width="18.5703125" customWidth="1"/>
    <col min="4355" max="4355" width="18.42578125" customWidth="1"/>
    <col min="4356" max="4356" width="14.28515625" customWidth="1"/>
    <col min="4357" max="4357" width="13.7109375" customWidth="1"/>
    <col min="4358" max="4358" width="12.85546875" bestFit="1" customWidth="1"/>
    <col min="4359" max="4359" width="13.85546875" bestFit="1" customWidth="1"/>
    <col min="4360" max="4360" width="11.42578125" customWidth="1"/>
    <col min="4361" max="4361" width="12.28515625" bestFit="1" customWidth="1"/>
    <col min="4609" max="4609" width="38.140625" customWidth="1"/>
    <col min="4610" max="4610" width="18.5703125" customWidth="1"/>
    <col min="4611" max="4611" width="18.42578125" customWidth="1"/>
    <col min="4612" max="4612" width="14.28515625" customWidth="1"/>
    <col min="4613" max="4613" width="13.7109375" customWidth="1"/>
    <col min="4614" max="4614" width="12.85546875" bestFit="1" customWidth="1"/>
    <col min="4615" max="4615" width="13.85546875" bestFit="1" customWidth="1"/>
    <col min="4616" max="4616" width="11.42578125" customWidth="1"/>
    <col min="4617" max="4617" width="12.28515625" bestFit="1" customWidth="1"/>
    <col min="4865" max="4865" width="38.140625" customWidth="1"/>
    <col min="4866" max="4866" width="18.5703125" customWidth="1"/>
    <col min="4867" max="4867" width="18.42578125" customWidth="1"/>
    <col min="4868" max="4868" width="14.28515625" customWidth="1"/>
    <col min="4869" max="4869" width="13.7109375" customWidth="1"/>
    <col min="4870" max="4870" width="12.85546875" bestFit="1" customWidth="1"/>
    <col min="4871" max="4871" width="13.85546875" bestFit="1" customWidth="1"/>
    <col min="4872" max="4872" width="11.42578125" customWidth="1"/>
    <col min="4873" max="4873" width="12.28515625" bestFit="1" customWidth="1"/>
    <col min="5121" max="5121" width="38.140625" customWidth="1"/>
    <col min="5122" max="5122" width="18.5703125" customWidth="1"/>
    <col min="5123" max="5123" width="18.42578125" customWidth="1"/>
    <col min="5124" max="5124" width="14.28515625" customWidth="1"/>
    <col min="5125" max="5125" width="13.7109375" customWidth="1"/>
    <col min="5126" max="5126" width="12.85546875" bestFit="1" customWidth="1"/>
    <col min="5127" max="5127" width="13.85546875" bestFit="1" customWidth="1"/>
    <col min="5128" max="5128" width="11.42578125" customWidth="1"/>
    <col min="5129" max="5129" width="12.28515625" bestFit="1" customWidth="1"/>
    <col min="5377" max="5377" width="38.140625" customWidth="1"/>
    <col min="5378" max="5378" width="18.5703125" customWidth="1"/>
    <col min="5379" max="5379" width="18.42578125" customWidth="1"/>
    <col min="5380" max="5380" width="14.28515625" customWidth="1"/>
    <col min="5381" max="5381" width="13.7109375" customWidth="1"/>
    <col min="5382" max="5382" width="12.85546875" bestFit="1" customWidth="1"/>
    <col min="5383" max="5383" width="13.85546875" bestFit="1" customWidth="1"/>
    <col min="5384" max="5384" width="11.42578125" customWidth="1"/>
    <col min="5385" max="5385" width="12.28515625" bestFit="1" customWidth="1"/>
    <col min="5633" max="5633" width="38.140625" customWidth="1"/>
    <col min="5634" max="5634" width="18.5703125" customWidth="1"/>
    <col min="5635" max="5635" width="18.42578125" customWidth="1"/>
    <col min="5636" max="5636" width="14.28515625" customWidth="1"/>
    <col min="5637" max="5637" width="13.7109375" customWidth="1"/>
    <col min="5638" max="5638" width="12.85546875" bestFit="1" customWidth="1"/>
    <col min="5639" max="5639" width="13.85546875" bestFit="1" customWidth="1"/>
    <col min="5640" max="5640" width="11.42578125" customWidth="1"/>
    <col min="5641" max="5641" width="12.28515625" bestFit="1" customWidth="1"/>
    <col min="5889" max="5889" width="38.140625" customWidth="1"/>
    <col min="5890" max="5890" width="18.5703125" customWidth="1"/>
    <col min="5891" max="5891" width="18.42578125" customWidth="1"/>
    <col min="5892" max="5892" width="14.28515625" customWidth="1"/>
    <col min="5893" max="5893" width="13.7109375" customWidth="1"/>
    <col min="5894" max="5894" width="12.85546875" bestFit="1" customWidth="1"/>
    <col min="5895" max="5895" width="13.85546875" bestFit="1" customWidth="1"/>
    <col min="5896" max="5896" width="11.42578125" customWidth="1"/>
    <col min="5897" max="5897" width="12.28515625" bestFit="1" customWidth="1"/>
    <col min="6145" max="6145" width="38.140625" customWidth="1"/>
    <col min="6146" max="6146" width="18.5703125" customWidth="1"/>
    <col min="6147" max="6147" width="18.42578125" customWidth="1"/>
    <col min="6148" max="6148" width="14.28515625" customWidth="1"/>
    <col min="6149" max="6149" width="13.7109375" customWidth="1"/>
    <col min="6150" max="6150" width="12.85546875" bestFit="1" customWidth="1"/>
    <col min="6151" max="6151" width="13.85546875" bestFit="1" customWidth="1"/>
    <col min="6152" max="6152" width="11.42578125" customWidth="1"/>
    <col min="6153" max="6153" width="12.28515625" bestFit="1" customWidth="1"/>
    <col min="6401" max="6401" width="38.140625" customWidth="1"/>
    <col min="6402" max="6402" width="18.5703125" customWidth="1"/>
    <col min="6403" max="6403" width="18.42578125" customWidth="1"/>
    <col min="6404" max="6404" width="14.28515625" customWidth="1"/>
    <col min="6405" max="6405" width="13.7109375" customWidth="1"/>
    <col min="6406" max="6406" width="12.85546875" bestFit="1" customWidth="1"/>
    <col min="6407" max="6407" width="13.85546875" bestFit="1" customWidth="1"/>
    <col min="6408" max="6408" width="11.42578125" customWidth="1"/>
    <col min="6409" max="6409" width="12.28515625" bestFit="1" customWidth="1"/>
    <col min="6657" max="6657" width="38.140625" customWidth="1"/>
    <col min="6658" max="6658" width="18.5703125" customWidth="1"/>
    <col min="6659" max="6659" width="18.42578125" customWidth="1"/>
    <col min="6660" max="6660" width="14.28515625" customWidth="1"/>
    <col min="6661" max="6661" width="13.7109375" customWidth="1"/>
    <col min="6662" max="6662" width="12.85546875" bestFit="1" customWidth="1"/>
    <col min="6663" max="6663" width="13.85546875" bestFit="1" customWidth="1"/>
    <col min="6664" max="6664" width="11.42578125" customWidth="1"/>
    <col min="6665" max="6665" width="12.28515625" bestFit="1" customWidth="1"/>
    <col min="6913" max="6913" width="38.140625" customWidth="1"/>
    <col min="6914" max="6914" width="18.5703125" customWidth="1"/>
    <col min="6915" max="6915" width="18.42578125" customWidth="1"/>
    <col min="6916" max="6916" width="14.28515625" customWidth="1"/>
    <col min="6917" max="6917" width="13.7109375" customWidth="1"/>
    <col min="6918" max="6918" width="12.85546875" bestFit="1" customWidth="1"/>
    <col min="6919" max="6919" width="13.85546875" bestFit="1" customWidth="1"/>
    <col min="6920" max="6920" width="11.42578125" customWidth="1"/>
    <col min="6921" max="6921" width="12.28515625" bestFit="1" customWidth="1"/>
    <col min="7169" max="7169" width="38.140625" customWidth="1"/>
    <col min="7170" max="7170" width="18.5703125" customWidth="1"/>
    <col min="7171" max="7171" width="18.42578125" customWidth="1"/>
    <col min="7172" max="7172" width="14.28515625" customWidth="1"/>
    <col min="7173" max="7173" width="13.7109375" customWidth="1"/>
    <col min="7174" max="7174" width="12.85546875" bestFit="1" customWidth="1"/>
    <col min="7175" max="7175" width="13.85546875" bestFit="1" customWidth="1"/>
    <col min="7176" max="7176" width="11.42578125" customWidth="1"/>
    <col min="7177" max="7177" width="12.28515625" bestFit="1" customWidth="1"/>
    <col min="7425" max="7425" width="38.140625" customWidth="1"/>
    <col min="7426" max="7426" width="18.5703125" customWidth="1"/>
    <col min="7427" max="7427" width="18.42578125" customWidth="1"/>
    <col min="7428" max="7428" width="14.28515625" customWidth="1"/>
    <col min="7429" max="7429" width="13.7109375" customWidth="1"/>
    <col min="7430" max="7430" width="12.85546875" bestFit="1" customWidth="1"/>
    <col min="7431" max="7431" width="13.85546875" bestFit="1" customWidth="1"/>
    <col min="7432" max="7432" width="11.42578125" customWidth="1"/>
    <col min="7433" max="7433" width="12.28515625" bestFit="1" customWidth="1"/>
    <col min="7681" max="7681" width="38.140625" customWidth="1"/>
    <col min="7682" max="7682" width="18.5703125" customWidth="1"/>
    <col min="7683" max="7683" width="18.42578125" customWidth="1"/>
    <col min="7684" max="7684" width="14.28515625" customWidth="1"/>
    <col min="7685" max="7685" width="13.7109375" customWidth="1"/>
    <col min="7686" max="7686" width="12.85546875" bestFit="1" customWidth="1"/>
    <col min="7687" max="7687" width="13.85546875" bestFit="1" customWidth="1"/>
    <col min="7688" max="7688" width="11.42578125" customWidth="1"/>
    <col min="7689" max="7689" width="12.28515625" bestFit="1" customWidth="1"/>
    <col min="7937" max="7937" width="38.140625" customWidth="1"/>
    <col min="7938" max="7938" width="18.5703125" customWidth="1"/>
    <col min="7939" max="7939" width="18.42578125" customWidth="1"/>
    <col min="7940" max="7940" width="14.28515625" customWidth="1"/>
    <col min="7941" max="7941" width="13.7109375" customWidth="1"/>
    <col min="7942" max="7942" width="12.85546875" bestFit="1" customWidth="1"/>
    <col min="7943" max="7943" width="13.85546875" bestFit="1" customWidth="1"/>
    <col min="7944" max="7944" width="11.42578125" customWidth="1"/>
    <col min="7945" max="7945" width="12.28515625" bestFit="1" customWidth="1"/>
    <col min="8193" max="8193" width="38.140625" customWidth="1"/>
    <col min="8194" max="8194" width="18.5703125" customWidth="1"/>
    <col min="8195" max="8195" width="18.42578125" customWidth="1"/>
    <col min="8196" max="8196" width="14.28515625" customWidth="1"/>
    <col min="8197" max="8197" width="13.7109375" customWidth="1"/>
    <col min="8198" max="8198" width="12.85546875" bestFit="1" customWidth="1"/>
    <col min="8199" max="8199" width="13.85546875" bestFit="1" customWidth="1"/>
    <col min="8200" max="8200" width="11.42578125" customWidth="1"/>
    <col min="8201" max="8201" width="12.28515625" bestFit="1" customWidth="1"/>
    <col min="8449" max="8449" width="38.140625" customWidth="1"/>
    <col min="8450" max="8450" width="18.5703125" customWidth="1"/>
    <col min="8451" max="8451" width="18.42578125" customWidth="1"/>
    <col min="8452" max="8452" width="14.28515625" customWidth="1"/>
    <col min="8453" max="8453" width="13.7109375" customWidth="1"/>
    <col min="8454" max="8454" width="12.85546875" bestFit="1" customWidth="1"/>
    <col min="8455" max="8455" width="13.85546875" bestFit="1" customWidth="1"/>
    <col min="8456" max="8456" width="11.42578125" customWidth="1"/>
    <col min="8457" max="8457" width="12.28515625" bestFit="1" customWidth="1"/>
    <col min="8705" max="8705" width="38.140625" customWidth="1"/>
    <col min="8706" max="8706" width="18.5703125" customWidth="1"/>
    <col min="8707" max="8707" width="18.42578125" customWidth="1"/>
    <col min="8708" max="8708" width="14.28515625" customWidth="1"/>
    <col min="8709" max="8709" width="13.7109375" customWidth="1"/>
    <col min="8710" max="8710" width="12.85546875" bestFit="1" customWidth="1"/>
    <col min="8711" max="8711" width="13.85546875" bestFit="1" customWidth="1"/>
    <col min="8712" max="8712" width="11.42578125" customWidth="1"/>
    <col min="8713" max="8713" width="12.28515625" bestFit="1" customWidth="1"/>
    <col min="8961" max="8961" width="38.140625" customWidth="1"/>
    <col min="8962" max="8962" width="18.5703125" customWidth="1"/>
    <col min="8963" max="8963" width="18.42578125" customWidth="1"/>
    <col min="8964" max="8964" width="14.28515625" customWidth="1"/>
    <col min="8965" max="8965" width="13.7109375" customWidth="1"/>
    <col min="8966" max="8966" width="12.85546875" bestFit="1" customWidth="1"/>
    <col min="8967" max="8967" width="13.85546875" bestFit="1" customWidth="1"/>
    <col min="8968" max="8968" width="11.42578125" customWidth="1"/>
    <col min="8969" max="8969" width="12.28515625" bestFit="1" customWidth="1"/>
    <col min="9217" max="9217" width="38.140625" customWidth="1"/>
    <col min="9218" max="9218" width="18.5703125" customWidth="1"/>
    <col min="9219" max="9219" width="18.42578125" customWidth="1"/>
    <col min="9220" max="9220" width="14.28515625" customWidth="1"/>
    <col min="9221" max="9221" width="13.7109375" customWidth="1"/>
    <col min="9222" max="9222" width="12.85546875" bestFit="1" customWidth="1"/>
    <col min="9223" max="9223" width="13.85546875" bestFit="1" customWidth="1"/>
    <col min="9224" max="9224" width="11.42578125" customWidth="1"/>
    <col min="9225" max="9225" width="12.28515625" bestFit="1" customWidth="1"/>
    <col min="9473" max="9473" width="38.140625" customWidth="1"/>
    <col min="9474" max="9474" width="18.5703125" customWidth="1"/>
    <col min="9475" max="9475" width="18.42578125" customWidth="1"/>
    <col min="9476" max="9476" width="14.28515625" customWidth="1"/>
    <col min="9477" max="9477" width="13.7109375" customWidth="1"/>
    <col min="9478" max="9478" width="12.85546875" bestFit="1" customWidth="1"/>
    <col min="9479" max="9479" width="13.85546875" bestFit="1" customWidth="1"/>
    <col min="9480" max="9480" width="11.42578125" customWidth="1"/>
    <col min="9481" max="9481" width="12.28515625" bestFit="1" customWidth="1"/>
    <col min="9729" max="9729" width="38.140625" customWidth="1"/>
    <col min="9730" max="9730" width="18.5703125" customWidth="1"/>
    <col min="9731" max="9731" width="18.42578125" customWidth="1"/>
    <col min="9732" max="9732" width="14.28515625" customWidth="1"/>
    <col min="9733" max="9733" width="13.7109375" customWidth="1"/>
    <col min="9734" max="9734" width="12.85546875" bestFit="1" customWidth="1"/>
    <col min="9735" max="9735" width="13.85546875" bestFit="1" customWidth="1"/>
    <col min="9736" max="9736" width="11.42578125" customWidth="1"/>
    <col min="9737" max="9737" width="12.28515625" bestFit="1" customWidth="1"/>
    <col min="9985" max="9985" width="38.140625" customWidth="1"/>
    <col min="9986" max="9986" width="18.5703125" customWidth="1"/>
    <col min="9987" max="9987" width="18.42578125" customWidth="1"/>
    <col min="9988" max="9988" width="14.28515625" customWidth="1"/>
    <col min="9989" max="9989" width="13.7109375" customWidth="1"/>
    <col min="9990" max="9990" width="12.85546875" bestFit="1" customWidth="1"/>
    <col min="9991" max="9991" width="13.85546875" bestFit="1" customWidth="1"/>
    <col min="9992" max="9992" width="11.42578125" customWidth="1"/>
    <col min="9993" max="9993" width="12.28515625" bestFit="1" customWidth="1"/>
    <col min="10241" max="10241" width="38.140625" customWidth="1"/>
    <col min="10242" max="10242" width="18.5703125" customWidth="1"/>
    <col min="10243" max="10243" width="18.42578125" customWidth="1"/>
    <col min="10244" max="10244" width="14.28515625" customWidth="1"/>
    <col min="10245" max="10245" width="13.7109375" customWidth="1"/>
    <col min="10246" max="10246" width="12.85546875" bestFit="1" customWidth="1"/>
    <col min="10247" max="10247" width="13.85546875" bestFit="1" customWidth="1"/>
    <col min="10248" max="10248" width="11.42578125" customWidth="1"/>
    <col min="10249" max="10249" width="12.28515625" bestFit="1" customWidth="1"/>
    <col min="10497" max="10497" width="38.140625" customWidth="1"/>
    <col min="10498" max="10498" width="18.5703125" customWidth="1"/>
    <col min="10499" max="10499" width="18.42578125" customWidth="1"/>
    <col min="10500" max="10500" width="14.28515625" customWidth="1"/>
    <col min="10501" max="10501" width="13.7109375" customWidth="1"/>
    <col min="10502" max="10502" width="12.85546875" bestFit="1" customWidth="1"/>
    <col min="10503" max="10503" width="13.85546875" bestFit="1" customWidth="1"/>
    <col min="10504" max="10504" width="11.42578125" customWidth="1"/>
    <col min="10505" max="10505" width="12.28515625" bestFit="1" customWidth="1"/>
    <col min="10753" max="10753" width="38.140625" customWidth="1"/>
    <col min="10754" max="10754" width="18.5703125" customWidth="1"/>
    <col min="10755" max="10755" width="18.42578125" customWidth="1"/>
    <col min="10756" max="10756" width="14.28515625" customWidth="1"/>
    <col min="10757" max="10757" width="13.7109375" customWidth="1"/>
    <col min="10758" max="10758" width="12.85546875" bestFit="1" customWidth="1"/>
    <col min="10759" max="10759" width="13.85546875" bestFit="1" customWidth="1"/>
    <col min="10760" max="10760" width="11.42578125" customWidth="1"/>
    <col min="10761" max="10761" width="12.28515625" bestFit="1" customWidth="1"/>
    <col min="11009" max="11009" width="38.140625" customWidth="1"/>
    <col min="11010" max="11010" width="18.5703125" customWidth="1"/>
    <col min="11011" max="11011" width="18.42578125" customWidth="1"/>
    <col min="11012" max="11012" width="14.28515625" customWidth="1"/>
    <col min="11013" max="11013" width="13.7109375" customWidth="1"/>
    <col min="11014" max="11014" width="12.85546875" bestFit="1" customWidth="1"/>
    <col min="11015" max="11015" width="13.85546875" bestFit="1" customWidth="1"/>
    <col min="11016" max="11016" width="11.42578125" customWidth="1"/>
    <col min="11017" max="11017" width="12.28515625" bestFit="1" customWidth="1"/>
    <col min="11265" max="11265" width="38.140625" customWidth="1"/>
    <col min="11266" max="11266" width="18.5703125" customWidth="1"/>
    <col min="11267" max="11267" width="18.42578125" customWidth="1"/>
    <col min="11268" max="11268" width="14.28515625" customWidth="1"/>
    <col min="11269" max="11269" width="13.7109375" customWidth="1"/>
    <col min="11270" max="11270" width="12.85546875" bestFit="1" customWidth="1"/>
    <col min="11271" max="11271" width="13.85546875" bestFit="1" customWidth="1"/>
    <col min="11272" max="11272" width="11.42578125" customWidth="1"/>
    <col min="11273" max="11273" width="12.28515625" bestFit="1" customWidth="1"/>
    <col min="11521" max="11521" width="38.140625" customWidth="1"/>
    <col min="11522" max="11522" width="18.5703125" customWidth="1"/>
    <col min="11523" max="11523" width="18.42578125" customWidth="1"/>
    <col min="11524" max="11524" width="14.28515625" customWidth="1"/>
    <col min="11525" max="11525" width="13.7109375" customWidth="1"/>
    <col min="11526" max="11526" width="12.85546875" bestFit="1" customWidth="1"/>
    <col min="11527" max="11527" width="13.85546875" bestFit="1" customWidth="1"/>
    <col min="11528" max="11528" width="11.42578125" customWidth="1"/>
    <col min="11529" max="11529" width="12.28515625" bestFit="1" customWidth="1"/>
    <col min="11777" max="11777" width="38.140625" customWidth="1"/>
    <col min="11778" max="11778" width="18.5703125" customWidth="1"/>
    <col min="11779" max="11779" width="18.42578125" customWidth="1"/>
    <col min="11780" max="11780" width="14.28515625" customWidth="1"/>
    <col min="11781" max="11781" width="13.7109375" customWidth="1"/>
    <col min="11782" max="11782" width="12.85546875" bestFit="1" customWidth="1"/>
    <col min="11783" max="11783" width="13.85546875" bestFit="1" customWidth="1"/>
    <col min="11784" max="11784" width="11.42578125" customWidth="1"/>
    <col min="11785" max="11785" width="12.28515625" bestFit="1" customWidth="1"/>
    <col min="12033" max="12033" width="38.140625" customWidth="1"/>
    <col min="12034" max="12034" width="18.5703125" customWidth="1"/>
    <col min="12035" max="12035" width="18.42578125" customWidth="1"/>
    <col min="12036" max="12036" width="14.28515625" customWidth="1"/>
    <col min="12037" max="12037" width="13.7109375" customWidth="1"/>
    <col min="12038" max="12038" width="12.85546875" bestFit="1" customWidth="1"/>
    <col min="12039" max="12039" width="13.85546875" bestFit="1" customWidth="1"/>
    <col min="12040" max="12040" width="11.42578125" customWidth="1"/>
    <col min="12041" max="12041" width="12.28515625" bestFit="1" customWidth="1"/>
    <col min="12289" max="12289" width="38.140625" customWidth="1"/>
    <col min="12290" max="12290" width="18.5703125" customWidth="1"/>
    <col min="12291" max="12291" width="18.42578125" customWidth="1"/>
    <col min="12292" max="12292" width="14.28515625" customWidth="1"/>
    <col min="12293" max="12293" width="13.7109375" customWidth="1"/>
    <col min="12294" max="12294" width="12.85546875" bestFit="1" customWidth="1"/>
    <col min="12295" max="12295" width="13.85546875" bestFit="1" customWidth="1"/>
    <col min="12296" max="12296" width="11.42578125" customWidth="1"/>
    <col min="12297" max="12297" width="12.28515625" bestFit="1" customWidth="1"/>
    <col min="12545" max="12545" width="38.140625" customWidth="1"/>
    <col min="12546" max="12546" width="18.5703125" customWidth="1"/>
    <col min="12547" max="12547" width="18.42578125" customWidth="1"/>
    <col min="12548" max="12548" width="14.28515625" customWidth="1"/>
    <col min="12549" max="12549" width="13.7109375" customWidth="1"/>
    <col min="12550" max="12550" width="12.85546875" bestFit="1" customWidth="1"/>
    <col min="12551" max="12551" width="13.85546875" bestFit="1" customWidth="1"/>
    <col min="12552" max="12552" width="11.42578125" customWidth="1"/>
    <col min="12553" max="12553" width="12.28515625" bestFit="1" customWidth="1"/>
    <col min="12801" max="12801" width="38.140625" customWidth="1"/>
    <col min="12802" max="12802" width="18.5703125" customWidth="1"/>
    <col min="12803" max="12803" width="18.42578125" customWidth="1"/>
    <col min="12804" max="12804" width="14.28515625" customWidth="1"/>
    <col min="12805" max="12805" width="13.7109375" customWidth="1"/>
    <col min="12806" max="12806" width="12.85546875" bestFit="1" customWidth="1"/>
    <col min="12807" max="12807" width="13.85546875" bestFit="1" customWidth="1"/>
    <col min="12808" max="12808" width="11.42578125" customWidth="1"/>
    <col min="12809" max="12809" width="12.28515625" bestFit="1" customWidth="1"/>
    <col min="13057" max="13057" width="38.140625" customWidth="1"/>
    <col min="13058" max="13058" width="18.5703125" customWidth="1"/>
    <col min="13059" max="13059" width="18.42578125" customWidth="1"/>
    <col min="13060" max="13060" width="14.28515625" customWidth="1"/>
    <col min="13061" max="13061" width="13.7109375" customWidth="1"/>
    <col min="13062" max="13062" width="12.85546875" bestFit="1" customWidth="1"/>
    <col min="13063" max="13063" width="13.85546875" bestFit="1" customWidth="1"/>
    <col min="13064" max="13064" width="11.42578125" customWidth="1"/>
    <col min="13065" max="13065" width="12.28515625" bestFit="1" customWidth="1"/>
    <col min="13313" max="13313" width="38.140625" customWidth="1"/>
    <col min="13314" max="13314" width="18.5703125" customWidth="1"/>
    <col min="13315" max="13315" width="18.42578125" customWidth="1"/>
    <col min="13316" max="13316" width="14.28515625" customWidth="1"/>
    <col min="13317" max="13317" width="13.7109375" customWidth="1"/>
    <col min="13318" max="13318" width="12.85546875" bestFit="1" customWidth="1"/>
    <col min="13319" max="13319" width="13.85546875" bestFit="1" customWidth="1"/>
    <col min="13320" max="13320" width="11.42578125" customWidth="1"/>
    <col min="13321" max="13321" width="12.28515625" bestFit="1" customWidth="1"/>
    <col min="13569" max="13569" width="38.140625" customWidth="1"/>
    <col min="13570" max="13570" width="18.5703125" customWidth="1"/>
    <col min="13571" max="13571" width="18.42578125" customWidth="1"/>
    <col min="13572" max="13572" width="14.28515625" customWidth="1"/>
    <col min="13573" max="13573" width="13.7109375" customWidth="1"/>
    <col min="13574" max="13574" width="12.85546875" bestFit="1" customWidth="1"/>
    <col min="13575" max="13575" width="13.85546875" bestFit="1" customWidth="1"/>
    <col min="13576" max="13576" width="11.42578125" customWidth="1"/>
    <col min="13577" max="13577" width="12.28515625" bestFit="1" customWidth="1"/>
    <col min="13825" max="13825" width="38.140625" customWidth="1"/>
    <col min="13826" max="13826" width="18.5703125" customWidth="1"/>
    <col min="13827" max="13827" width="18.42578125" customWidth="1"/>
    <col min="13828" max="13828" width="14.28515625" customWidth="1"/>
    <col min="13829" max="13829" width="13.7109375" customWidth="1"/>
    <col min="13830" max="13830" width="12.85546875" bestFit="1" customWidth="1"/>
    <col min="13831" max="13831" width="13.85546875" bestFit="1" customWidth="1"/>
    <col min="13832" max="13832" width="11.42578125" customWidth="1"/>
    <col min="13833" max="13833" width="12.28515625" bestFit="1" customWidth="1"/>
    <col min="14081" max="14081" width="38.140625" customWidth="1"/>
    <col min="14082" max="14082" width="18.5703125" customWidth="1"/>
    <col min="14083" max="14083" width="18.42578125" customWidth="1"/>
    <col min="14084" max="14084" width="14.28515625" customWidth="1"/>
    <col min="14085" max="14085" width="13.7109375" customWidth="1"/>
    <col min="14086" max="14086" width="12.85546875" bestFit="1" customWidth="1"/>
    <col min="14087" max="14087" width="13.85546875" bestFit="1" customWidth="1"/>
    <col min="14088" max="14088" width="11.42578125" customWidth="1"/>
    <col min="14089" max="14089" width="12.28515625" bestFit="1" customWidth="1"/>
    <col min="14337" max="14337" width="38.140625" customWidth="1"/>
    <col min="14338" max="14338" width="18.5703125" customWidth="1"/>
    <col min="14339" max="14339" width="18.42578125" customWidth="1"/>
    <col min="14340" max="14340" width="14.28515625" customWidth="1"/>
    <col min="14341" max="14341" width="13.7109375" customWidth="1"/>
    <col min="14342" max="14342" width="12.85546875" bestFit="1" customWidth="1"/>
    <col min="14343" max="14343" width="13.85546875" bestFit="1" customWidth="1"/>
    <col min="14344" max="14344" width="11.42578125" customWidth="1"/>
    <col min="14345" max="14345" width="12.28515625" bestFit="1" customWidth="1"/>
    <col min="14593" max="14593" width="38.140625" customWidth="1"/>
    <col min="14594" max="14594" width="18.5703125" customWidth="1"/>
    <col min="14595" max="14595" width="18.42578125" customWidth="1"/>
    <col min="14596" max="14596" width="14.28515625" customWidth="1"/>
    <col min="14597" max="14597" width="13.7109375" customWidth="1"/>
    <col min="14598" max="14598" width="12.85546875" bestFit="1" customWidth="1"/>
    <col min="14599" max="14599" width="13.85546875" bestFit="1" customWidth="1"/>
    <col min="14600" max="14600" width="11.42578125" customWidth="1"/>
    <col min="14601" max="14601" width="12.28515625" bestFit="1" customWidth="1"/>
    <col min="14849" max="14849" width="38.140625" customWidth="1"/>
    <col min="14850" max="14850" width="18.5703125" customWidth="1"/>
    <col min="14851" max="14851" width="18.42578125" customWidth="1"/>
    <col min="14852" max="14852" width="14.28515625" customWidth="1"/>
    <col min="14853" max="14853" width="13.7109375" customWidth="1"/>
    <col min="14854" max="14854" width="12.85546875" bestFit="1" customWidth="1"/>
    <col min="14855" max="14855" width="13.85546875" bestFit="1" customWidth="1"/>
    <col min="14856" max="14856" width="11.42578125" customWidth="1"/>
    <col min="14857" max="14857" width="12.28515625" bestFit="1" customWidth="1"/>
    <col min="15105" max="15105" width="38.140625" customWidth="1"/>
    <col min="15106" max="15106" width="18.5703125" customWidth="1"/>
    <col min="15107" max="15107" width="18.42578125" customWidth="1"/>
    <col min="15108" max="15108" width="14.28515625" customWidth="1"/>
    <col min="15109" max="15109" width="13.7109375" customWidth="1"/>
    <col min="15110" max="15110" width="12.85546875" bestFit="1" customWidth="1"/>
    <col min="15111" max="15111" width="13.85546875" bestFit="1" customWidth="1"/>
    <col min="15112" max="15112" width="11.42578125" customWidth="1"/>
    <col min="15113" max="15113" width="12.28515625" bestFit="1" customWidth="1"/>
    <col min="15361" max="15361" width="38.140625" customWidth="1"/>
    <col min="15362" max="15362" width="18.5703125" customWidth="1"/>
    <col min="15363" max="15363" width="18.42578125" customWidth="1"/>
    <col min="15364" max="15364" width="14.28515625" customWidth="1"/>
    <col min="15365" max="15365" width="13.7109375" customWidth="1"/>
    <col min="15366" max="15366" width="12.85546875" bestFit="1" customWidth="1"/>
    <col min="15367" max="15367" width="13.85546875" bestFit="1" customWidth="1"/>
    <col min="15368" max="15368" width="11.42578125" customWidth="1"/>
    <col min="15369" max="15369" width="12.28515625" bestFit="1" customWidth="1"/>
    <col min="15617" max="15617" width="38.140625" customWidth="1"/>
    <col min="15618" max="15618" width="18.5703125" customWidth="1"/>
    <col min="15619" max="15619" width="18.42578125" customWidth="1"/>
    <col min="15620" max="15620" width="14.28515625" customWidth="1"/>
    <col min="15621" max="15621" width="13.7109375" customWidth="1"/>
    <col min="15622" max="15622" width="12.85546875" bestFit="1" customWidth="1"/>
    <col min="15623" max="15623" width="13.85546875" bestFit="1" customWidth="1"/>
    <col min="15624" max="15624" width="11.42578125" customWidth="1"/>
    <col min="15625" max="15625" width="12.28515625" bestFit="1" customWidth="1"/>
    <col min="15873" max="15873" width="38.140625" customWidth="1"/>
    <col min="15874" max="15874" width="18.5703125" customWidth="1"/>
    <col min="15875" max="15875" width="18.42578125" customWidth="1"/>
    <col min="15876" max="15876" width="14.28515625" customWidth="1"/>
    <col min="15877" max="15877" width="13.7109375" customWidth="1"/>
    <col min="15878" max="15878" width="12.85546875" bestFit="1" customWidth="1"/>
    <col min="15879" max="15879" width="13.85546875" bestFit="1" customWidth="1"/>
    <col min="15880" max="15880" width="11.42578125" customWidth="1"/>
    <col min="15881" max="15881" width="12.28515625" bestFit="1" customWidth="1"/>
    <col min="16129" max="16129" width="38.140625" customWidth="1"/>
    <col min="16130" max="16130" width="18.5703125" customWidth="1"/>
    <col min="16131" max="16131" width="18.42578125" customWidth="1"/>
    <col min="16132" max="16132" width="14.28515625" customWidth="1"/>
    <col min="16133" max="16133" width="13.7109375" customWidth="1"/>
    <col min="16134" max="16134" width="12.85546875" bestFit="1" customWidth="1"/>
    <col min="16135" max="16135" width="13.85546875" bestFit="1" customWidth="1"/>
    <col min="16136" max="16136" width="11.42578125" customWidth="1"/>
    <col min="16137" max="16137" width="12.28515625" bestFit="1" customWidth="1"/>
  </cols>
  <sheetData>
    <row r="1" spans="1:12" ht="15.75" x14ac:dyDescent="0.25">
      <c r="A1" s="55" t="s">
        <v>28</v>
      </c>
      <c r="B1" s="55"/>
      <c r="C1" s="55"/>
      <c r="D1" s="55"/>
      <c r="E1" s="55"/>
    </row>
    <row r="2" spans="1:12" x14ac:dyDescent="0.25">
      <c r="A2" s="56" t="s">
        <v>0</v>
      </c>
      <c r="B2" s="56"/>
      <c r="C2" s="56"/>
      <c r="D2" s="56"/>
      <c r="E2" s="56"/>
    </row>
    <row r="3" spans="1:12" x14ac:dyDescent="0.25">
      <c r="A3" s="57"/>
      <c r="B3" s="57"/>
      <c r="C3" s="57"/>
      <c r="D3" s="57"/>
      <c r="E3" s="57"/>
    </row>
    <row r="4" spans="1:12" ht="30" x14ac:dyDescent="0.25">
      <c r="A4" s="9"/>
      <c r="B4" s="10" t="s">
        <v>1</v>
      </c>
      <c r="C4" s="11" t="s">
        <v>2</v>
      </c>
      <c r="D4" s="58" t="s">
        <v>3</v>
      </c>
      <c r="E4" s="59"/>
    </row>
    <row r="5" spans="1:12" x14ac:dyDescent="0.25">
      <c r="A5" s="12" t="s">
        <v>4</v>
      </c>
      <c r="B5" s="13"/>
      <c r="C5" s="13"/>
      <c r="D5" s="60" t="s">
        <v>5</v>
      </c>
      <c r="E5" s="14"/>
    </row>
    <row r="6" spans="1:12" x14ac:dyDescent="0.25">
      <c r="A6" s="15"/>
      <c r="B6" s="16" t="s">
        <v>6</v>
      </c>
      <c r="C6" s="16" t="s">
        <v>7</v>
      </c>
      <c r="D6" s="61"/>
      <c r="E6" s="16" t="s">
        <v>8</v>
      </c>
    </row>
    <row r="7" spans="1:12" x14ac:dyDescent="0.25">
      <c r="A7" s="17" t="s">
        <v>9</v>
      </c>
      <c r="B7" s="18">
        <f>SUM(B8:B12)</f>
        <v>7074519.04048</v>
      </c>
      <c r="C7" s="18">
        <f>SUM(C8:C12)</f>
        <v>418.65005000000002</v>
      </c>
      <c r="D7" s="18">
        <f>SUM(D8:D12)</f>
        <v>7076083.9543669</v>
      </c>
      <c r="E7" s="19">
        <f>SUM(E8:E12)</f>
        <v>81.278525830237953</v>
      </c>
      <c r="F7" s="4"/>
    </row>
    <row r="8" spans="1:12" x14ac:dyDescent="0.25">
      <c r="A8" s="20" t="s">
        <v>20</v>
      </c>
      <c r="B8" s="21">
        <v>6269134.4900000002</v>
      </c>
      <c r="C8" s="21"/>
      <c r="D8" s="21">
        <v>6269134.4900000002</v>
      </c>
      <c r="E8" s="38">
        <v>72.009604869688118</v>
      </c>
      <c r="F8" s="3"/>
      <c r="G8" s="1"/>
      <c r="H8" s="1"/>
      <c r="I8" s="42"/>
      <c r="J8" s="7"/>
      <c r="K8" s="7"/>
      <c r="L8" s="7"/>
    </row>
    <row r="9" spans="1:12" x14ac:dyDescent="0.25">
      <c r="A9" s="20" t="s">
        <v>21</v>
      </c>
      <c r="B9" s="21">
        <v>321607.02876999998</v>
      </c>
      <c r="C9" s="21"/>
      <c r="D9" s="21">
        <v>321607.02876999998</v>
      </c>
      <c r="E9" s="38">
        <v>3.6940976624417754</v>
      </c>
      <c r="F9" s="3"/>
      <c r="G9" s="1"/>
      <c r="H9" s="1"/>
      <c r="I9" s="42"/>
      <c r="J9" s="7"/>
      <c r="K9" s="7"/>
      <c r="L9" s="7"/>
    </row>
    <row r="10" spans="1:12" x14ac:dyDescent="0.25">
      <c r="A10" s="20" t="s">
        <v>22</v>
      </c>
      <c r="B10" s="21">
        <v>483776.52171</v>
      </c>
      <c r="C10" s="21">
        <v>418.65005000000002</v>
      </c>
      <c r="D10" s="21">
        <v>485341.4355969</v>
      </c>
      <c r="E10" s="38">
        <v>5.574811811737022</v>
      </c>
      <c r="F10" s="3"/>
      <c r="G10" s="1"/>
      <c r="H10" s="1"/>
      <c r="I10" s="42"/>
      <c r="J10" s="7"/>
      <c r="K10" s="7"/>
      <c r="L10" s="7"/>
    </row>
    <row r="11" spans="1:12" x14ac:dyDescent="0.25">
      <c r="A11" s="20" t="s">
        <v>23</v>
      </c>
      <c r="B11" s="21">
        <v>1</v>
      </c>
      <c r="C11" s="21"/>
      <c r="D11" s="21">
        <v>1</v>
      </c>
      <c r="E11" s="38">
        <v>1.1486371042853175E-5</v>
      </c>
      <c r="F11" s="3"/>
      <c r="G11" s="1"/>
      <c r="H11" s="1"/>
      <c r="I11" s="42"/>
      <c r="J11" s="7"/>
      <c r="K11" s="7"/>
      <c r="L11" s="7"/>
    </row>
    <row r="12" spans="1:12" x14ac:dyDescent="0.25">
      <c r="A12" s="20"/>
      <c r="B12" s="21"/>
      <c r="C12" s="21"/>
      <c r="D12" s="21"/>
      <c r="E12" s="22"/>
      <c r="G12" s="42"/>
      <c r="H12" s="42"/>
      <c r="I12" s="42"/>
      <c r="J12" s="7"/>
      <c r="K12" s="7"/>
    </row>
    <row r="13" spans="1:12" x14ac:dyDescent="0.25">
      <c r="A13" s="17" t="s">
        <v>24</v>
      </c>
      <c r="B13" s="21"/>
      <c r="C13" s="18">
        <f>+C14+C15</f>
        <v>389530.73099000001</v>
      </c>
      <c r="D13" s="18">
        <f>SUM(D14:D15)</f>
        <v>1456065.8724406199</v>
      </c>
      <c r="E13" s="19">
        <f>SUM(E14:E15)</f>
        <v>16.724912873688684</v>
      </c>
      <c r="F13" s="4"/>
      <c r="G13" s="42"/>
      <c r="H13" s="42"/>
      <c r="I13" s="42"/>
      <c r="J13" s="7"/>
      <c r="K13" s="7"/>
    </row>
    <row r="14" spans="1:12" ht="29.25" x14ac:dyDescent="0.25">
      <c r="A14" s="39" t="s">
        <v>25</v>
      </c>
      <c r="B14" s="21"/>
      <c r="C14" s="40">
        <v>205711.47069999998</v>
      </c>
      <c r="D14" s="41">
        <v>768949.47747659986</v>
      </c>
      <c r="E14" s="38">
        <v>8.832439011504297</v>
      </c>
      <c r="F14" s="3"/>
      <c r="G14" s="51"/>
      <c r="H14" s="1"/>
      <c r="I14" s="42"/>
      <c r="J14" s="7"/>
      <c r="K14" s="7"/>
      <c r="L14" s="43"/>
    </row>
    <row r="15" spans="1:12" x14ac:dyDescent="0.25">
      <c r="A15" s="2" t="s">
        <v>26</v>
      </c>
      <c r="B15" s="26"/>
      <c r="C15" s="40">
        <v>183819.26029000003</v>
      </c>
      <c r="D15" s="41">
        <v>687116.39496402012</v>
      </c>
      <c r="E15" s="38">
        <v>7.892473862184386</v>
      </c>
      <c r="F15" s="3"/>
      <c r="G15" s="51"/>
      <c r="H15" s="1"/>
      <c r="I15" s="42"/>
      <c r="J15" s="7"/>
      <c r="K15" s="7"/>
      <c r="L15" s="7"/>
    </row>
    <row r="16" spans="1:12" x14ac:dyDescent="0.25">
      <c r="A16" s="20"/>
      <c r="B16" s="21"/>
      <c r="C16" s="21"/>
      <c r="D16" s="21"/>
      <c r="E16" s="22"/>
      <c r="G16" s="42"/>
      <c r="H16" s="42"/>
      <c r="I16" s="42"/>
      <c r="J16" s="7"/>
      <c r="K16" s="7"/>
      <c r="L16" s="7"/>
    </row>
    <row r="17" spans="1:12" x14ac:dyDescent="0.25">
      <c r="A17" s="17" t="s">
        <v>10</v>
      </c>
      <c r="B17" s="18">
        <f>+B19</f>
        <v>168255.87880000001</v>
      </c>
      <c r="C17" s="18">
        <f>+C19</f>
        <v>1488.5355</v>
      </c>
      <c r="D17" s="18">
        <f>+D19</f>
        <v>173820.02449899999</v>
      </c>
      <c r="E17" s="37">
        <f>+E19</f>
        <v>1.996561296073343</v>
      </c>
      <c r="F17" s="3"/>
      <c r="G17" s="42"/>
      <c r="H17" s="42"/>
      <c r="I17" s="42"/>
      <c r="J17" s="7"/>
      <c r="K17" s="7"/>
      <c r="L17" s="7"/>
    </row>
    <row r="18" spans="1:12" x14ac:dyDescent="0.25">
      <c r="A18" s="20"/>
      <c r="B18" s="21"/>
      <c r="C18" s="21"/>
      <c r="D18" s="21"/>
      <c r="E18" s="22"/>
      <c r="F18" s="3"/>
      <c r="G18" s="42"/>
      <c r="H18" s="42"/>
      <c r="I18" s="42"/>
      <c r="J18" s="7"/>
      <c r="K18" s="7"/>
    </row>
    <row r="19" spans="1:12" x14ac:dyDescent="0.25">
      <c r="A19" s="23" t="s">
        <v>11</v>
      </c>
      <c r="B19" s="24">
        <f>SUM(B20:B25)</f>
        <v>168255.87880000001</v>
      </c>
      <c r="C19" s="24">
        <f>SUM(C20:C25)</f>
        <v>1488.5355</v>
      </c>
      <c r="D19" s="24">
        <f>SUM(D20:D25)</f>
        <v>173820.02449899999</v>
      </c>
      <c r="E19" s="25">
        <f>SUM(E20:E25)</f>
        <v>1.996561296073343</v>
      </c>
      <c r="F19" s="4"/>
      <c r="G19" s="42"/>
      <c r="H19" s="42"/>
      <c r="I19" s="42"/>
      <c r="J19" s="7"/>
      <c r="K19" s="7"/>
    </row>
    <row r="20" spans="1:12" x14ac:dyDescent="0.25">
      <c r="A20" s="20" t="s">
        <v>14</v>
      </c>
      <c r="B20" s="26">
        <v>59483.6</v>
      </c>
      <c r="C20" s="26"/>
      <c r="D20" s="26">
        <v>59483.6</v>
      </c>
      <c r="E20" s="38">
        <v>0.6832507005646612</v>
      </c>
      <c r="F20" s="3"/>
      <c r="G20" s="51"/>
      <c r="H20" s="1"/>
      <c r="I20" s="42"/>
      <c r="J20" s="7"/>
      <c r="K20" s="7"/>
      <c r="L20" s="7"/>
    </row>
    <row r="21" spans="1:12" x14ac:dyDescent="0.25">
      <c r="A21" s="20" t="s">
        <v>13</v>
      </c>
      <c r="B21" s="26">
        <v>46599.175999999999</v>
      </c>
      <c r="C21" s="26"/>
      <c r="D21" s="26">
        <v>46599.175999999999</v>
      </c>
      <c r="E21" s="38">
        <v>0.53525542582721863</v>
      </c>
      <c r="F21" s="3"/>
      <c r="G21" s="51"/>
      <c r="H21" s="1"/>
      <c r="I21" s="42"/>
      <c r="J21" s="7"/>
      <c r="K21" s="7"/>
      <c r="L21" s="7"/>
    </row>
    <row r="22" spans="1:12" x14ac:dyDescent="0.25">
      <c r="A22" s="20" t="s">
        <v>19</v>
      </c>
      <c r="B22" s="26">
        <v>38668.850400000003</v>
      </c>
      <c r="C22" s="26"/>
      <c r="D22" s="26">
        <v>38668.850400000003</v>
      </c>
      <c r="E22" s="38">
        <v>0.44416476349498146</v>
      </c>
      <c r="F22" s="3"/>
      <c r="G22" s="51"/>
      <c r="H22" s="1"/>
      <c r="I22" s="42"/>
      <c r="J22" s="7"/>
      <c r="K22" s="7"/>
      <c r="L22" s="7"/>
    </row>
    <row r="23" spans="1:12" x14ac:dyDescent="0.25">
      <c r="A23" s="20" t="s">
        <v>17</v>
      </c>
      <c r="B23" s="26">
        <v>17584.609199999999</v>
      </c>
      <c r="C23" s="26"/>
      <c r="D23" s="26">
        <v>17584.609199999999</v>
      </c>
      <c r="E23" s="38">
        <v>0.20198334591476952</v>
      </c>
      <c r="F23" s="3"/>
      <c r="G23" s="51"/>
      <c r="H23" s="1"/>
      <c r="I23" s="42"/>
      <c r="J23" s="7"/>
      <c r="K23" s="7"/>
      <c r="L23" s="7"/>
    </row>
    <row r="24" spans="1:12" x14ac:dyDescent="0.25">
      <c r="A24" s="20" t="s">
        <v>12</v>
      </c>
      <c r="B24" s="26">
        <v>5919.6432000000004</v>
      </c>
      <c r="C24" s="26"/>
      <c r="D24" s="26">
        <v>5919.6432000000004</v>
      </c>
      <c r="E24" s="38">
        <v>6.7995218236502716E-2</v>
      </c>
      <c r="F24" s="3"/>
      <c r="G24" s="51"/>
      <c r="H24" s="1"/>
      <c r="I24" s="42"/>
      <c r="J24" s="7"/>
      <c r="K24" s="7"/>
      <c r="L24" s="7"/>
    </row>
    <row r="25" spans="1:12" x14ac:dyDescent="0.25">
      <c r="A25" s="28" t="s">
        <v>18</v>
      </c>
      <c r="B25" s="26"/>
      <c r="C25" s="26">
        <v>1488.5355</v>
      </c>
      <c r="D25" s="26">
        <v>5564.1456989999997</v>
      </c>
      <c r="E25" s="38">
        <v>6.3911842035209637E-2</v>
      </c>
      <c r="F25" s="3"/>
      <c r="G25" s="51"/>
      <c r="H25" s="1"/>
      <c r="I25" s="42"/>
      <c r="J25" s="7"/>
      <c r="K25" s="7"/>
      <c r="L25" s="7"/>
    </row>
    <row r="26" spans="1:12" x14ac:dyDescent="0.25">
      <c r="A26" s="28"/>
      <c r="B26" s="21"/>
      <c r="C26" s="40"/>
      <c r="D26" s="41"/>
      <c r="E26" s="27"/>
      <c r="F26" s="44"/>
      <c r="G26" s="42"/>
      <c r="H26" s="42"/>
      <c r="I26" s="42"/>
      <c r="J26" s="7"/>
      <c r="K26" s="7"/>
    </row>
    <row r="27" spans="1:12" x14ac:dyDescent="0.25">
      <c r="A27" s="29" t="s">
        <v>3</v>
      </c>
      <c r="B27" s="30">
        <f>+B17+B13+B7</f>
        <v>7242774.91928</v>
      </c>
      <c r="C27" s="30">
        <f>+C17+C13+C7</f>
        <v>391437.91654000001</v>
      </c>
      <c r="D27" s="30">
        <f>+D17+D13+D7</f>
        <v>8705969.8513065204</v>
      </c>
      <c r="E27" s="31">
        <f>+E17+E13+E7</f>
        <v>99.999999999999972</v>
      </c>
      <c r="F27" s="3"/>
      <c r="G27" s="3"/>
      <c r="H27" s="3"/>
      <c r="I27" s="42"/>
      <c r="J27" s="7"/>
      <c r="K27" s="7"/>
      <c r="L27" s="7"/>
    </row>
    <row r="28" spans="1:12" x14ac:dyDescent="0.25">
      <c r="A28" s="32" t="s">
        <v>15</v>
      </c>
      <c r="B28" s="33" t="str">
        <f>+"S/ "&amp;3.738</f>
        <v>S/ 3.738</v>
      </c>
      <c r="C28" s="34"/>
      <c r="D28" s="34"/>
      <c r="E28" s="35"/>
      <c r="G28" s="4"/>
      <c r="H28" s="4"/>
      <c r="I28" s="45"/>
      <c r="J28" s="7"/>
      <c r="K28" s="7"/>
    </row>
    <row r="29" spans="1:12" x14ac:dyDescent="0.25">
      <c r="A29" s="5"/>
      <c r="B29" s="36"/>
      <c r="C29" s="36"/>
      <c r="D29" s="36"/>
      <c r="E29" s="5"/>
      <c r="F29" s="46"/>
      <c r="H29" s="42"/>
      <c r="I29" s="47"/>
      <c r="J29" s="1"/>
      <c r="K29" s="1"/>
    </row>
    <row r="30" spans="1:12" x14ac:dyDescent="0.25">
      <c r="A30" s="5" t="s">
        <v>16</v>
      </c>
      <c r="B30" s="6">
        <f>+B27/D27</f>
        <v>0.83193200102721054</v>
      </c>
      <c r="C30" s="6">
        <f>1-B30</f>
        <v>0.16806799897278946</v>
      </c>
      <c r="D30" s="36"/>
      <c r="E30" s="5"/>
      <c r="H30" s="47"/>
      <c r="I30" s="47"/>
      <c r="J30" s="1"/>
      <c r="K30" s="1"/>
    </row>
    <row r="31" spans="1:12" x14ac:dyDescent="0.25">
      <c r="F31" s="46"/>
      <c r="H31" s="48"/>
      <c r="I31" s="48"/>
      <c r="J31" s="1"/>
      <c r="K31" s="1"/>
    </row>
    <row r="32" spans="1:12" x14ac:dyDescent="0.25">
      <c r="B32" s="3"/>
      <c r="C32" s="3"/>
      <c r="D32" s="3"/>
      <c r="F32" s="46"/>
      <c r="H32" s="48"/>
      <c r="I32" s="48"/>
      <c r="J32" s="1"/>
      <c r="K32" s="1"/>
    </row>
    <row r="33" spans="2:11" x14ac:dyDescent="0.25">
      <c r="B33" s="4"/>
      <c r="C33" s="4"/>
      <c r="F33" s="46"/>
      <c r="H33" s="47"/>
      <c r="I33" s="48"/>
      <c r="J33" s="1"/>
      <c r="K33" s="1"/>
    </row>
    <row r="34" spans="2:11" x14ac:dyDescent="0.25">
      <c r="B34" s="3"/>
      <c r="C34" s="3"/>
      <c r="D34" s="3"/>
      <c r="H34" s="42"/>
      <c r="I34" s="47"/>
      <c r="J34" s="8"/>
      <c r="K34" s="8"/>
    </row>
    <row r="35" spans="2:11" x14ac:dyDescent="0.25">
      <c r="H35" s="42"/>
      <c r="I35" s="42"/>
      <c r="J35" s="49"/>
      <c r="K35" s="49"/>
    </row>
    <row r="36" spans="2:11" x14ac:dyDescent="0.25">
      <c r="B36" s="4"/>
      <c r="I36" s="50"/>
      <c r="J36" s="4"/>
    </row>
    <row r="37" spans="2:11" x14ac:dyDescent="0.25">
      <c r="H37" s="50"/>
      <c r="I37" s="42"/>
    </row>
    <row r="38" spans="2:11" x14ac:dyDescent="0.25">
      <c r="H38" s="4"/>
    </row>
  </sheetData>
  <mergeCells count="5">
    <mergeCell ref="A1:E1"/>
    <mergeCell ref="A2:E2"/>
    <mergeCell ref="A3:E3"/>
    <mergeCell ref="D4:E4"/>
    <mergeCell ref="D5:D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A19D90-085E-40FB-974F-6E34A2E09875}">
  <dimension ref="A1:L38"/>
  <sheetViews>
    <sheetView workbookViewId="0">
      <selection activeCell="H22" sqref="H22"/>
    </sheetView>
  </sheetViews>
  <sheetFormatPr baseColWidth="10" defaultRowHeight="15" x14ac:dyDescent="0.25"/>
  <cols>
    <col min="1" max="1" width="38.140625" customWidth="1"/>
    <col min="2" max="2" width="18.5703125" customWidth="1"/>
    <col min="3" max="3" width="18.42578125" customWidth="1"/>
    <col min="4" max="4" width="14.28515625" customWidth="1"/>
    <col min="5" max="5" width="13.7109375" customWidth="1"/>
    <col min="6" max="6" width="12.85546875" bestFit="1" customWidth="1"/>
    <col min="7" max="7" width="13.85546875" bestFit="1" customWidth="1"/>
    <col min="8" max="8" width="11.42578125" customWidth="1"/>
    <col min="9" max="9" width="12.28515625" bestFit="1" customWidth="1"/>
    <col min="257" max="257" width="38.140625" customWidth="1"/>
    <col min="258" max="258" width="18.5703125" customWidth="1"/>
    <col min="259" max="259" width="18.42578125" customWidth="1"/>
    <col min="260" max="260" width="14.28515625" customWidth="1"/>
    <col min="261" max="261" width="13.7109375" customWidth="1"/>
    <col min="262" max="262" width="12.85546875" bestFit="1" customWidth="1"/>
    <col min="263" max="263" width="13.85546875" bestFit="1" customWidth="1"/>
    <col min="264" max="264" width="11.42578125" customWidth="1"/>
    <col min="265" max="265" width="12.28515625" bestFit="1" customWidth="1"/>
    <col min="513" max="513" width="38.140625" customWidth="1"/>
    <col min="514" max="514" width="18.5703125" customWidth="1"/>
    <col min="515" max="515" width="18.42578125" customWidth="1"/>
    <col min="516" max="516" width="14.28515625" customWidth="1"/>
    <col min="517" max="517" width="13.7109375" customWidth="1"/>
    <col min="518" max="518" width="12.85546875" bestFit="1" customWidth="1"/>
    <col min="519" max="519" width="13.85546875" bestFit="1" customWidth="1"/>
    <col min="520" max="520" width="11.42578125" customWidth="1"/>
    <col min="521" max="521" width="12.28515625" bestFit="1" customWidth="1"/>
    <col min="769" max="769" width="38.140625" customWidth="1"/>
    <col min="770" max="770" width="18.5703125" customWidth="1"/>
    <col min="771" max="771" width="18.42578125" customWidth="1"/>
    <col min="772" max="772" width="14.28515625" customWidth="1"/>
    <col min="773" max="773" width="13.7109375" customWidth="1"/>
    <col min="774" max="774" width="12.85546875" bestFit="1" customWidth="1"/>
    <col min="775" max="775" width="13.85546875" bestFit="1" customWidth="1"/>
    <col min="776" max="776" width="11.42578125" customWidth="1"/>
    <col min="777" max="777" width="12.28515625" bestFit="1" customWidth="1"/>
    <col min="1025" max="1025" width="38.140625" customWidth="1"/>
    <col min="1026" max="1026" width="18.5703125" customWidth="1"/>
    <col min="1027" max="1027" width="18.42578125" customWidth="1"/>
    <col min="1028" max="1028" width="14.28515625" customWidth="1"/>
    <col min="1029" max="1029" width="13.7109375" customWidth="1"/>
    <col min="1030" max="1030" width="12.85546875" bestFit="1" customWidth="1"/>
    <col min="1031" max="1031" width="13.85546875" bestFit="1" customWidth="1"/>
    <col min="1032" max="1032" width="11.42578125" customWidth="1"/>
    <col min="1033" max="1033" width="12.28515625" bestFit="1" customWidth="1"/>
    <col min="1281" max="1281" width="38.140625" customWidth="1"/>
    <col min="1282" max="1282" width="18.5703125" customWidth="1"/>
    <col min="1283" max="1283" width="18.42578125" customWidth="1"/>
    <col min="1284" max="1284" width="14.28515625" customWidth="1"/>
    <col min="1285" max="1285" width="13.7109375" customWidth="1"/>
    <col min="1286" max="1286" width="12.85546875" bestFit="1" customWidth="1"/>
    <col min="1287" max="1287" width="13.85546875" bestFit="1" customWidth="1"/>
    <col min="1288" max="1288" width="11.42578125" customWidth="1"/>
    <col min="1289" max="1289" width="12.28515625" bestFit="1" customWidth="1"/>
    <col min="1537" max="1537" width="38.140625" customWidth="1"/>
    <col min="1538" max="1538" width="18.5703125" customWidth="1"/>
    <col min="1539" max="1539" width="18.42578125" customWidth="1"/>
    <col min="1540" max="1540" width="14.28515625" customWidth="1"/>
    <col min="1541" max="1541" width="13.7109375" customWidth="1"/>
    <col min="1542" max="1542" width="12.85546875" bestFit="1" customWidth="1"/>
    <col min="1543" max="1543" width="13.85546875" bestFit="1" customWidth="1"/>
    <col min="1544" max="1544" width="11.42578125" customWidth="1"/>
    <col min="1545" max="1545" width="12.28515625" bestFit="1" customWidth="1"/>
    <col min="1793" max="1793" width="38.140625" customWidth="1"/>
    <col min="1794" max="1794" width="18.5703125" customWidth="1"/>
    <col min="1795" max="1795" width="18.42578125" customWidth="1"/>
    <col min="1796" max="1796" width="14.28515625" customWidth="1"/>
    <col min="1797" max="1797" width="13.7109375" customWidth="1"/>
    <col min="1798" max="1798" width="12.85546875" bestFit="1" customWidth="1"/>
    <col min="1799" max="1799" width="13.85546875" bestFit="1" customWidth="1"/>
    <col min="1800" max="1800" width="11.42578125" customWidth="1"/>
    <col min="1801" max="1801" width="12.28515625" bestFit="1" customWidth="1"/>
    <col min="2049" max="2049" width="38.140625" customWidth="1"/>
    <col min="2050" max="2050" width="18.5703125" customWidth="1"/>
    <col min="2051" max="2051" width="18.42578125" customWidth="1"/>
    <col min="2052" max="2052" width="14.28515625" customWidth="1"/>
    <col min="2053" max="2053" width="13.7109375" customWidth="1"/>
    <col min="2054" max="2054" width="12.85546875" bestFit="1" customWidth="1"/>
    <col min="2055" max="2055" width="13.85546875" bestFit="1" customWidth="1"/>
    <col min="2056" max="2056" width="11.42578125" customWidth="1"/>
    <col min="2057" max="2057" width="12.28515625" bestFit="1" customWidth="1"/>
    <col min="2305" max="2305" width="38.140625" customWidth="1"/>
    <col min="2306" max="2306" width="18.5703125" customWidth="1"/>
    <col min="2307" max="2307" width="18.42578125" customWidth="1"/>
    <col min="2308" max="2308" width="14.28515625" customWidth="1"/>
    <col min="2309" max="2309" width="13.7109375" customWidth="1"/>
    <col min="2310" max="2310" width="12.85546875" bestFit="1" customWidth="1"/>
    <col min="2311" max="2311" width="13.85546875" bestFit="1" customWidth="1"/>
    <col min="2312" max="2312" width="11.42578125" customWidth="1"/>
    <col min="2313" max="2313" width="12.28515625" bestFit="1" customWidth="1"/>
    <col min="2561" max="2561" width="38.140625" customWidth="1"/>
    <col min="2562" max="2562" width="18.5703125" customWidth="1"/>
    <col min="2563" max="2563" width="18.42578125" customWidth="1"/>
    <col min="2564" max="2564" width="14.28515625" customWidth="1"/>
    <col min="2565" max="2565" width="13.7109375" customWidth="1"/>
    <col min="2566" max="2566" width="12.85546875" bestFit="1" customWidth="1"/>
    <col min="2567" max="2567" width="13.85546875" bestFit="1" customWidth="1"/>
    <col min="2568" max="2568" width="11.42578125" customWidth="1"/>
    <col min="2569" max="2569" width="12.28515625" bestFit="1" customWidth="1"/>
    <col min="2817" max="2817" width="38.140625" customWidth="1"/>
    <col min="2818" max="2818" width="18.5703125" customWidth="1"/>
    <col min="2819" max="2819" width="18.42578125" customWidth="1"/>
    <col min="2820" max="2820" width="14.28515625" customWidth="1"/>
    <col min="2821" max="2821" width="13.7109375" customWidth="1"/>
    <col min="2822" max="2822" width="12.85546875" bestFit="1" customWidth="1"/>
    <col min="2823" max="2823" width="13.85546875" bestFit="1" customWidth="1"/>
    <col min="2824" max="2824" width="11.42578125" customWidth="1"/>
    <col min="2825" max="2825" width="12.28515625" bestFit="1" customWidth="1"/>
    <col min="3073" max="3073" width="38.140625" customWidth="1"/>
    <col min="3074" max="3074" width="18.5703125" customWidth="1"/>
    <col min="3075" max="3075" width="18.42578125" customWidth="1"/>
    <col min="3076" max="3076" width="14.28515625" customWidth="1"/>
    <col min="3077" max="3077" width="13.7109375" customWidth="1"/>
    <col min="3078" max="3078" width="12.85546875" bestFit="1" customWidth="1"/>
    <col min="3079" max="3079" width="13.85546875" bestFit="1" customWidth="1"/>
    <col min="3080" max="3080" width="11.42578125" customWidth="1"/>
    <col min="3081" max="3081" width="12.28515625" bestFit="1" customWidth="1"/>
    <col min="3329" max="3329" width="38.140625" customWidth="1"/>
    <col min="3330" max="3330" width="18.5703125" customWidth="1"/>
    <col min="3331" max="3331" width="18.42578125" customWidth="1"/>
    <col min="3332" max="3332" width="14.28515625" customWidth="1"/>
    <col min="3333" max="3333" width="13.7109375" customWidth="1"/>
    <col min="3334" max="3334" width="12.85546875" bestFit="1" customWidth="1"/>
    <col min="3335" max="3335" width="13.85546875" bestFit="1" customWidth="1"/>
    <col min="3336" max="3336" width="11.42578125" customWidth="1"/>
    <col min="3337" max="3337" width="12.28515625" bestFit="1" customWidth="1"/>
    <col min="3585" max="3585" width="38.140625" customWidth="1"/>
    <col min="3586" max="3586" width="18.5703125" customWidth="1"/>
    <col min="3587" max="3587" width="18.42578125" customWidth="1"/>
    <col min="3588" max="3588" width="14.28515625" customWidth="1"/>
    <col min="3589" max="3589" width="13.7109375" customWidth="1"/>
    <col min="3590" max="3590" width="12.85546875" bestFit="1" customWidth="1"/>
    <col min="3591" max="3591" width="13.85546875" bestFit="1" customWidth="1"/>
    <col min="3592" max="3592" width="11.42578125" customWidth="1"/>
    <col min="3593" max="3593" width="12.28515625" bestFit="1" customWidth="1"/>
    <col min="3841" max="3841" width="38.140625" customWidth="1"/>
    <col min="3842" max="3842" width="18.5703125" customWidth="1"/>
    <col min="3843" max="3843" width="18.42578125" customWidth="1"/>
    <col min="3844" max="3844" width="14.28515625" customWidth="1"/>
    <col min="3845" max="3845" width="13.7109375" customWidth="1"/>
    <col min="3846" max="3846" width="12.85546875" bestFit="1" customWidth="1"/>
    <col min="3847" max="3847" width="13.85546875" bestFit="1" customWidth="1"/>
    <col min="3848" max="3848" width="11.42578125" customWidth="1"/>
    <col min="3849" max="3849" width="12.28515625" bestFit="1" customWidth="1"/>
    <col min="4097" max="4097" width="38.140625" customWidth="1"/>
    <col min="4098" max="4098" width="18.5703125" customWidth="1"/>
    <col min="4099" max="4099" width="18.42578125" customWidth="1"/>
    <col min="4100" max="4100" width="14.28515625" customWidth="1"/>
    <col min="4101" max="4101" width="13.7109375" customWidth="1"/>
    <col min="4102" max="4102" width="12.85546875" bestFit="1" customWidth="1"/>
    <col min="4103" max="4103" width="13.85546875" bestFit="1" customWidth="1"/>
    <col min="4104" max="4104" width="11.42578125" customWidth="1"/>
    <col min="4105" max="4105" width="12.28515625" bestFit="1" customWidth="1"/>
    <col min="4353" max="4353" width="38.140625" customWidth="1"/>
    <col min="4354" max="4354" width="18.5703125" customWidth="1"/>
    <col min="4355" max="4355" width="18.42578125" customWidth="1"/>
    <col min="4356" max="4356" width="14.28515625" customWidth="1"/>
    <col min="4357" max="4357" width="13.7109375" customWidth="1"/>
    <col min="4358" max="4358" width="12.85546875" bestFit="1" customWidth="1"/>
    <col min="4359" max="4359" width="13.85546875" bestFit="1" customWidth="1"/>
    <col min="4360" max="4360" width="11.42578125" customWidth="1"/>
    <col min="4361" max="4361" width="12.28515625" bestFit="1" customWidth="1"/>
    <col min="4609" max="4609" width="38.140625" customWidth="1"/>
    <col min="4610" max="4610" width="18.5703125" customWidth="1"/>
    <col min="4611" max="4611" width="18.42578125" customWidth="1"/>
    <col min="4612" max="4612" width="14.28515625" customWidth="1"/>
    <col min="4613" max="4613" width="13.7109375" customWidth="1"/>
    <col min="4614" max="4614" width="12.85546875" bestFit="1" customWidth="1"/>
    <col min="4615" max="4615" width="13.85546875" bestFit="1" customWidth="1"/>
    <col min="4616" max="4616" width="11.42578125" customWidth="1"/>
    <col min="4617" max="4617" width="12.28515625" bestFit="1" customWidth="1"/>
    <col min="4865" max="4865" width="38.140625" customWidth="1"/>
    <col min="4866" max="4866" width="18.5703125" customWidth="1"/>
    <col min="4867" max="4867" width="18.42578125" customWidth="1"/>
    <col min="4868" max="4868" width="14.28515625" customWidth="1"/>
    <col min="4869" max="4869" width="13.7109375" customWidth="1"/>
    <col min="4870" max="4870" width="12.85546875" bestFit="1" customWidth="1"/>
    <col min="4871" max="4871" width="13.85546875" bestFit="1" customWidth="1"/>
    <col min="4872" max="4872" width="11.42578125" customWidth="1"/>
    <col min="4873" max="4873" width="12.28515625" bestFit="1" customWidth="1"/>
    <col min="5121" max="5121" width="38.140625" customWidth="1"/>
    <col min="5122" max="5122" width="18.5703125" customWidth="1"/>
    <col min="5123" max="5123" width="18.42578125" customWidth="1"/>
    <col min="5124" max="5124" width="14.28515625" customWidth="1"/>
    <col min="5125" max="5125" width="13.7109375" customWidth="1"/>
    <col min="5126" max="5126" width="12.85546875" bestFit="1" customWidth="1"/>
    <col min="5127" max="5127" width="13.85546875" bestFit="1" customWidth="1"/>
    <col min="5128" max="5128" width="11.42578125" customWidth="1"/>
    <col min="5129" max="5129" width="12.28515625" bestFit="1" customWidth="1"/>
    <col min="5377" max="5377" width="38.140625" customWidth="1"/>
    <col min="5378" max="5378" width="18.5703125" customWidth="1"/>
    <col min="5379" max="5379" width="18.42578125" customWidth="1"/>
    <col min="5380" max="5380" width="14.28515625" customWidth="1"/>
    <col min="5381" max="5381" width="13.7109375" customWidth="1"/>
    <col min="5382" max="5382" width="12.85546875" bestFit="1" customWidth="1"/>
    <col min="5383" max="5383" width="13.85546875" bestFit="1" customWidth="1"/>
    <col min="5384" max="5384" width="11.42578125" customWidth="1"/>
    <col min="5385" max="5385" width="12.28515625" bestFit="1" customWidth="1"/>
    <col min="5633" max="5633" width="38.140625" customWidth="1"/>
    <col min="5634" max="5634" width="18.5703125" customWidth="1"/>
    <col min="5635" max="5635" width="18.42578125" customWidth="1"/>
    <col min="5636" max="5636" width="14.28515625" customWidth="1"/>
    <col min="5637" max="5637" width="13.7109375" customWidth="1"/>
    <col min="5638" max="5638" width="12.85546875" bestFit="1" customWidth="1"/>
    <col min="5639" max="5639" width="13.85546875" bestFit="1" customWidth="1"/>
    <col min="5640" max="5640" width="11.42578125" customWidth="1"/>
    <col min="5641" max="5641" width="12.28515625" bestFit="1" customWidth="1"/>
    <col min="5889" max="5889" width="38.140625" customWidth="1"/>
    <col min="5890" max="5890" width="18.5703125" customWidth="1"/>
    <col min="5891" max="5891" width="18.42578125" customWidth="1"/>
    <col min="5892" max="5892" width="14.28515625" customWidth="1"/>
    <col min="5893" max="5893" width="13.7109375" customWidth="1"/>
    <col min="5894" max="5894" width="12.85546875" bestFit="1" customWidth="1"/>
    <col min="5895" max="5895" width="13.85546875" bestFit="1" customWidth="1"/>
    <col min="5896" max="5896" width="11.42578125" customWidth="1"/>
    <col min="5897" max="5897" width="12.28515625" bestFit="1" customWidth="1"/>
    <col min="6145" max="6145" width="38.140625" customWidth="1"/>
    <col min="6146" max="6146" width="18.5703125" customWidth="1"/>
    <col min="6147" max="6147" width="18.42578125" customWidth="1"/>
    <col min="6148" max="6148" width="14.28515625" customWidth="1"/>
    <col min="6149" max="6149" width="13.7109375" customWidth="1"/>
    <col min="6150" max="6150" width="12.85546875" bestFit="1" customWidth="1"/>
    <col min="6151" max="6151" width="13.85546875" bestFit="1" customWidth="1"/>
    <col min="6152" max="6152" width="11.42578125" customWidth="1"/>
    <col min="6153" max="6153" width="12.28515625" bestFit="1" customWidth="1"/>
    <col min="6401" max="6401" width="38.140625" customWidth="1"/>
    <col min="6402" max="6402" width="18.5703125" customWidth="1"/>
    <col min="6403" max="6403" width="18.42578125" customWidth="1"/>
    <col min="6404" max="6404" width="14.28515625" customWidth="1"/>
    <col min="6405" max="6405" width="13.7109375" customWidth="1"/>
    <col min="6406" max="6406" width="12.85546875" bestFit="1" customWidth="1"/>
    <col min="6407" max="6407" width="13.85546875" bestFit="1" customWidth="1"/>
    <col min="6408" max="6408" width="11.42578125" customWidth="1"/>
    <col min="6409" max="6409" width="12.28515625" bestFit="1" customWidth="1"/>
    <col min="6657" max="6657" width="38.140625" customWidth="1"/>
    <col min="6658" max="6658" width="18.5703125" customWidth="1"/>
    <col min="6659" max="6659" width="18.42578125" customWidth="1"/>
    <col min="6660" max="6660" width="14.28515625" customWidth="1"/>
    <col min="6661" max="6661" width="13.7109375" customWidth="1"/>
    <col min="6662" max="6662" width="12.85546875" bestFit="1" customWidth="1"/>
    <col min="6663" max="6663" width="13.85546875" bestFit="1" customWidth="1"/>
    <col min="6664" max="6664" width="11.42578125" customWidth="1"/>
    <col min="6665" max="6665" width="12.28515625" bestFit="1" customWidth="1"/>
    <col min="6913" max="6913" width="38.140625" customWidth="1"/>
    <col min="6914" max="6914" width="18.5703125" customWidth="1"/>
    <col min="6915" max="6915" width="18.42578125" customWidth="1"/>
    <col min="6916" max="6916" width="14.28515625" customWidth="1"/>
    <col min="6917" max="6917" width="13.7109375" customWidth="1"/>
    <col min="6918" max="6918" width="12.85546875" bestFit="1" customWidth="1"/>
    <col min="6919" max="6919" width="13.85546875" bestFit="1" customWidth="1"/>
    <col min="6920" max="6920" width="11.42578125" customWidth="1"/>
    <col min="6921" max="6921" width="12.28515625" bestFit="1" customWidth="1"/>
    <col min="7169" max="7169" width="38.140625" customWidth="1"/>
    <col min="7170" max="7170" width="18.5703125" customWidth="1"/>
    <col min="7171" max="7171" width="18.42578125" customWidth="1"/>
    <col min="7172" max="7172" width="14.28515625" customWidth="1"/>
    <col min="7173" max="7173" width="13.7109375" customWidth="1"/>
    <col min="7174" max="7174" width="12.85546875" bestFit="1" customWidth="1"/>
    <col min="7175" max="7175" width="13.85546875" bestFit="1" customWidth="1"/>
    <col min="7176" max="7176" width="11.42578125" customWidth="1"/>
    <col min="7177" max="7177" width="12.28515625" bestFit="1" customWidth="1"/>
    <col min="7425" max="7425" width="38.140625" customWidth="1"/>
    <col min="7426" max="7426" width="18.5703125" customWidth="1"/>
    <col min="7427" max="7427" width="18.42578125" customWidth="1"/>
    <col min="7428" max="7428" width="14.28515625" customWidth="1"/>
    <col min="7429" max="7429" width="13.7109375" customWidth="1"/>
    <col min="7430" max="7430" width="12.85546875" bestFit="1" customWidth="1"/>
    <col min="7431" max="7431" width="13.85546875" bestFit="1" customWidth="1"/>
    <col min="7432" max="7432" width="11.42578125" customWidth="1"/>
    <col min="7433" max="7433" width="12.28515625" bestFit="1" customWidth="1"/>
    <col min="7681" max="7681" width="38.140625" customWidth="1"/>
    <col min="7682" max="7682" width="18.5703125" customWidth="1"/>
    <col min="7683" max="7683" width="18.42578125" customWidth="1"/>
    <col min="7684" max="7684" width="14.28515625" customWidth="1"/>
    <col min="7685" max="7685" width="13.7109375" customWidth="1"/>
    <col min="7686" max="7686" width="12.85546875" bestFit="1" customWidth="1"/>
    <col min="7687" max="7687" width="13.85546875" bestFit="1" customWidth="1"/>
    <col min="7688" max="7688" width="11.42578125" customWidth="1"/>
    <col min="7689" max="7689" width="12.28515625" bestFit="1" customWidth="1"/>
    <col min="7937" max="7937" width="38.140625" customWidth="1"/>
    <col min="7938" max="7938" width="18.5703125" customWidth="1"/>
    <col min="7939" max="7939" width="18.42578125" customWidth="1"/>
    <col min="7940" max="7940" width="14.28515625" customWidth="1"/>
    <col min="7941" max="7941" width="13.7109375" customWidth="1"/>
    <col min="7942" max="7942" width="12.85546875" bestFit="1" customWidth="1"/>
    <col min="7943" max="7943" width="13.85546875" bestFit="1" customWidth="1"/>
    <col min="7944" max="7944" width="11.42578125" customWidth="1"/>
    <col min="7945" max="7945" width="12.28515625" bestFit="1" customWidth="1"/>
    <col min="8193" max="8193" width="38.140625" customWidth="1"/>
    <col min="8194" max="8194" width="18.5703125" customWidth="1"/>
    <col min="8195" max="8195" width="18.42578125" customWidth="1"/>
    <col min="8196" max="8196" width="14.28515625" customWidth="1"/>
    <col min="8197" max="8197" width="13.7109375" customWidth="1"/>
    <col min="8198" max="8198" width="12.85546875" bestFit="1" customWidth="1"/>
    <col min="8199" max="8199" width="13.85546875" bestFit="1" customWidth="1"/>
    <col min="8200" max="8200" width="11.42578125" customWidth="1"/>
    <col min="8201" max="8201" width="12.28515625" bestFit="1" customWidth="1"/>
    <col min="8449" max="8449" width="38.140625" customWidth="1"/>
    <col min="8450" max="8450" width="18.5703125" customWidth="1"/>
    <col min="8451" max="8451" width="18.42578125" customWidth="1"/>
    <col min="8452" max="8452" width="14.28515625" customWidth="1"/>
    <col min="8453" max="8453" width="13.7109375" customWidth="1"/>
    <col min="8454" max="8454" width="12.85546875" bestFit="1" customWidth="1"/>
    <col min="8455" max="8455" width="13.85546875" bestFit="1" customWidth="1"/>
    <col min="8456" max="8456" width="11.42578125" customWidth="1"/>
    <col min="8457" max="8457" width="12.28515625" bestFit="1" customWidth="1"/>
    <col min="8705" max="8705" width="38.140625" customWidth="1"/>
    <col min="8706" max="8706" width="18.5703125" customWidth="1"/>
    <col min="8707" max="8707" width="18.42578125" customWidth="1"/>
    <col min="8708" max="8708" width="14.28515625" customWidth="1"/>
    <col min="8709" max="8709" width="13.7109375" customWidth="1"/>
    <col min="8710" max="8710" width="12.85546875" bestFit="1" customWidth="1"/>
    <col min="8711" max="8711" width="13.85546875" bestFit="1" customWidth="1"/>
    <col min="8712" max="8712" width="11.42578125" customWidth="1"/>
    <col min="8713" max="8713" width="12.28515625" bestFit="1" customWidth="1"/>
    <col min="8961" max="8961" width="38.140625" customWidth="1"/>
    <col min="8962" max="8962" width="18.5703125" customWidth="1"/>
    <col min="8963" max="8963" width="18.42578125" customWidth="1"/>
    <col min="8964" max="8964" width="14.28515625" customWidth="1"/>
    <col min="8965" max="8965" width="13.7109375" customWidth="1"/>
    <col min="8966" max="8966" width="12.85546875" bestFit="1" customWidth="1"/>
    <col min="8967" max="8967" width="13.85546875" bestFit="1" customWidth="1"/>
    <col min="8968" max="8968" width="11.42578125" customWidth="1"/>
    <col min="8969" max="8969" width="12.28515625" bestFit="1" customWidth="1"/>
    <col min="9217" max="9217" width="38.140625" customWidth="1"/>
    <col min="9218" max="9218" width="18.5703125" customWidth="1"/>
    <col min="9219" max="9219" width="18.42578125" customWidth="1"/>
    <col min="9220" max="9220" width="14.28515625" customWidth="1"/>
    <col min="9221" max="9221" width="13.7109375" customWidth="1"/>
    <col min="9222" max="9222" width="12.85546875" bestFit="1" customWidth="1"/>
    <col min="9223" max="9223" width="13.85546875" bestFit="1" customWidth="1"/>
    <col min="9224" max="9224" width="11.42578125" customWidth="1"/>
    <col min="9225" max="9225" width="12.28515625" bestFit="1" customWidth="1"/>
    <col min="9473" max="9473" width="38.140625" customWidth="1"/>
    <col min="9474" max="9474" width="18.5703125" customWidth="1"/>
    <col min="9475" max="9475" width="18.42578125" customWidth="1"/>
    <col min="9476" max="9476" width="14.28515625" customWidth="1"/>
    <col min="9477" max="9477" width="13.7109375" customWidth="1"/>
    <col min="9478" max="9478" width="12.85546875" bestFit="1" customWidth="1"/>
    <col min="9479" max="9479" width="13.85546875" bestFit="1" customWidth="1"/>
    <col min="9480" max="9480" width="11.42578125" customWidth="1"/>
    <col min="9481" max="9481" width="12.28515625" bestFit="1" customWidth="1"/>
    <col min="9729" max="9729" width="38.140625" customWidth="1"/>
    <col min="9730" max="9730" width="18.5703125" customWidth="1"/>
    <col min="9731" max="9731" width="18.42578125" customWidth="1"/>
    <col min="9732" max="9732" width="14.28515625" customWidth="1"/>
    <col min="9733" max="9733" width="13.7109375" customWidth="1"/>
    <col min="9734" max="9734" width="12.85546875" bestFit="1" customWidth="1"/>
    <col min="9735" max="9735" width="13.85546875" bestFit="1" customWidth="1"/>
    <col min="9736" max="9736" width="11.42578125" customWidth="1"/>
    <col min="9737" max="9737" width="12.28515625" bestFit="1" customWidth="1"/>
    <col min="9985" max="9985" width="38.140625" customWidth="1"/>
    <col min="9986" max="9986" width="18.5703125" customWidth="1"/>
    <col min="9987" max="9987" width="18.42578125" customWidth="1"/>
    <col min="9988" max="9988" width="14.28515625" customWidth="1"/>
    <col min="9989" max="9989" width="13.7109375" customWidth="1"/>
    <col min="9990" max="9990" width="12.85546875" bestFit="1" customWidth="1"/>
    <col min="9991" max="9991" width="13.85546875" bestFit="1" customWidth="1"/>
    <col min="9992" max="9992" width="11.42578125" customWidth="1"/>
    <col min="9993" max="9993" width="12.28515625" bestFit="1" customWidth="1"/>
    <col min="10241" max="10241" width="38.140625" customWidth="1"/>
    <col min="10242" max="10242" width="18.5703125" customWidth="1"/>
    <col min="10243" max="10243" width="18.42578125" customWidth="1"/>
    <col min="10244" max="10244" width="14.28515625" customWidth="1"/>
    <col min="10245" max="10245" width="13.7109375" customWidth="1"/>
    <col min="10246" max="10246" width="12.85546875" bestFit="1" customWidth="1"/>
    <col min="10247" max="10247" width="13.85546875" bestFit="1" customWidth="1"/>
    <col min="10248" max="10248" width="11.42578125" customWidth="1"/>
    <col min="10249" max="10249" width="12.28515625" bestFit="1" customWidth="1"/>
    <col min="10497" max="10497" width="38.140625" customWidth="1"/>
    <col min="10498" max="10498" width="18.5703125" customWidth="1"/>
    <col min="10499" max="10499" width="18.42578125" customWidth="1"/>
    <col min="10500" max="10500" width="14.28515625" customWidth="1"/>
    <col min="10501" max="10501" width="13.7109375" customWidth="1"/>
    <col min="10502" max="10502" width="12.85546875" bestFit="1" customWidth="1"/>
    <col min="10503" max="10503" width="13.85546875" bestFit="1" customWidth="1"/>
    <col min="10504" max="10504" width="11.42578125" customWidth="1"/>
    <col min="10505" max="10505" width="12.28515625" bestFit="1" customWidth="1"/>
    <col min="10753" max="10753" width="38.140625" customWidth="1"/>
    <col min="10754" max="10754" width="18.5703125" customWidth="1"/>
    <col min="10755" max="10755" width="18.42578125" customWidth="1"/>
    <col min="10756" max="10756" width="14.28515625" customWidth="1"/>
    <col min="10757" max="10757" width="13.7109375" customWidth="1"/>
    <col min="10758" max="10758" width="12.85546875" bestFit="1" customWidth="1"/>
    <col min="10759" max="10759" width="13.85546875" bestFit="1" customWidth="1"/>
    <col min="10760" max="10760" width="11.42578125" customWidth="1"/>
    <col min="10761" max="10761" width="12.28515625" bestFit="1" customWidth="1"/>
    <col min="11009" max="11009" width="38.140625" customWidth="1"/>
    <col min="11010" max="11010" width="18.5703125" customWidth="1"/>
    <col min="11011" max="11011" width="18.42578125" customWidth="1"/>
    <col min="11012" max="11012" width="14.28515625" customWidth="1"/>
    <col min="11013" max="11013" width="13.7109375" customWidth="1"/>
    <col min="11014" max="11014" width="12.85546875" bestFit="1" customWidth="1"/>
    <col min="11015" max="11015" width="13.85546875" bestFit="1" customWidth="1"/>
    <col min="11016" max="11016" width="11.42578125" customWidth="1"/>
    <col min="11017" max="11017" width="12.28515625" bestFit="1" customWidth="1"/>
    <col min="11265" max="11265" width="38.140625" customWidth="1"/>
    <col min="11266" max="11266" width="18.5703125" customWidth="1"/>
    <col min="11267" max="11267" width="18.42578125" customWidth="1"/>
    <col min="11268" max="11268" width="14.28515625" customWidth="1"/>
    <col min="11269" max="11269" width="13.7109375" customWidth="1"/>
    <col min="11270" max="11270" width="12.85546875" bestFit="1" customWidth="1"/>
    <col min="11271" max="11271" width="13.85546875" bestFit="1" customWidth="1"/>
    <col min="11272" max="11272" width="11.42578125" customWidth="1"/>
    <col min="11273" max="11273" width="12.28515625" bestFit="1" customWidth="1"/>
    <col min="11521" max="11521" width="38.140625" customWidth="1"/>
    <col min="11522" max="11522" width="18.5703125" customWidth="1"/>
    <col min="11523" max="11523" width="18.42578125" customWidth="1"/>
    <col min="11524" max="11524" width="14.28515625" customWidth="1"/>
    <col min="11525" max="11525" width="13.7109375" customWidth="1"/>
    <col min="11526" max="11526" width="12.85546875" bestFit="1" customWidth="1"/>
    <col min="11527" max="11527" width="13.85546875" bestFit="1" customWidth="1"/>
    <col min="11528" max="11528" width="11.42578125" customWidth="1"/>
    <col min="11529" max="11529" width="12.28515625" bestFit="1" customWidth="1"/>
    <col min="11777" max="11777" width="38.140625" customWidth="1"/>
    <col min="11778" max="11778" width="18.5703125" customWidth="1"/>
    <col min="11779" max="11779" width="18.42578125" customWidth="1"/>
    <col min="11780" max="11780" width="14.28515625" customWidth="1"/>
    <col min="11781" max="11781" width="13.7109375" customWidth="1"/>
    <col min="11782" max="11782" width="12.85546875" bestFit="1" customWidth="1"/>
    <col min="11783" max="11783" width="13.85546875" bestFit="1" customWidth="1"/>
    <col min="11784" max="11784" width="11.42578125" customWidth="1"/>
    <col min="11785" max="11785" width="12.28515625" bestFit="1" customWidth="1"/>
    <col min="12033" max="12033" width="38.140625" customWidth="1"/>
    <col min="12034" max="12034" width="18.5703125" customWidth="1"/>
    <col min="12035" max="12035" width="18.42578125" customWidth="1"/>
    <col min="12036" max="12036" width="14.28515625" customWidth="1"/>
    <col min="12037" max="12037" width="13.7109375" customWidth="1"/>
    <col min="12038" max="12038" width="12.85546875" bestFit="1" customWidth="1"/>
    <col min="12039" max="12039" width="13.85546875" bestFit="1" customWidth="1"/>
    <col min="12040" max="12040" width="11.42578125" customWidth="1"/>
    <col min="12041" max="12041" width="12.28515625" bestFit="1" customWidth="1"/>
    <col min="12289" max="12289" width="38.140625" customWidth="1"/>
    <col min="12290" max="12290" width="18.5703125" customWidth="1"/>
    <col min="12291" max="12291" width="18.42578125" customWidth="1"/>
    <col min="12292" max="12292" width="14.28515625" customWidth="1"/>
    <col min="12293" max="12293" width="13.7109375" customWidth="1"/>
    <col min="12294" max="12294" width="12.85546875" bestFit="1" customWidth="1"/>
    <col min="12295" max="12295" width="13.85546875" bestFit="1" customWidth="1"/>
    <col min="12296" max="12296" width="11.42578125" customWidth="1"/>
    <col min="12297" max="12297" width="12.28515625" bestFit="1" customWidth="1"/>
    <col min="12545" max="12545" width="38.140625" customWidth="1"/>
    <col min="12546" max="12546" width="18.5703125" customWidth="1"/>
    <col min="12547" max="12547" width="18.42578125" customWidth="1"/>
    <col min="12548" max="12548" width="14.28515625" customWidth="1"/>
    <col min="12549" max="12549" width="13.7109375" customWidth="1"/>
    <col min="12550" max="12550" width="12.85546875" bestFit="1" customWidth="1"/>
    <col min="12551" max="12551" width="13.85546875" bestFit="1" customWidth="1"/>
    <col min="12552" max="12552" width="11.42578125" customWidth="1"/>
    <col min="12553" max="12553" width="12.28515625" bestFit="1" customWidth="1"/>
    <col min="12801" max="12801" width="38.140625" customWidth="1"/>
    <col min="12802" max="12802" width="18.5703125" customWidth="1"/>
    <col min="12803" max="12803" width="18.42578125" customWidth="1"/>
    <col min="12804" max="12804" width="14.28515625" customWidth="1"/>
    <col min="12805" max="12805" width="13.7109375" customWidth="1"/>
    <col min="12806" max="12806" width="12.85546875" bestFit="1" customWidth="1"/>
    <col min="12807" max="12807" width="13.85546875" bestFit="1" customWidth="1"/>
    <col min="12808" max="12808" width="11.42578125" customWidth="1"/>
    <col min="12809" max="12809" width="12.28515625" bestFit="1" customWidth="1"/>
    <col min="13057" max="13057" width="38.140625" customWidth="1"/>
    <col min="13058" max="13058" width="18.5703125" customWidth="1"/>
    <col min="13059" max="13059" width="18.42578125" customWidth="1"/>
    <col min="13060" max="13060" width="14.28515625" customWidth="1"/>
    <col min="13061" max="13061" width="13.7109375" customWidth="1"/>
    <col min="13062" max="13062" width="12.85546875" bestFit="1" customWidth="1"/>
    <col min="13063" max="13063" width="13.85546875" bestFit="1" customWidth="1"/>
    <col min="13064" max="13064" width="11.42578125" customWidth="1"/>
    <col min="13065" max="13065" width="12.28515625" bestFit="1" customWidth="1"/>
    <col min="13313" max="13313" width="38.140625" customWidth="1"/>
    <col min="13314" max="13314" width="18.5703125" customWidth="1"/>
    <col min="13315" max="13315" width="18.42578125" customWidth="1"/>
    <col min="13316" max="13316" width="14.28515625" customWidth="1"/>
    <col min="13317" max="13317" width="13.7109375" customWidth="1"/>
    <col min="13318" max="13318" width="12.85546875" bestFit="1" customWidth="1"/>
    <col min="13319" max="13319" width="13.85546875" bestFit="1" customWidth="1"/>
    <col min="13320" max="13320" width="11.42578125" customWidth="1"/>
    <col min="13321" max="13321" width="12.28515625" bestFit="1" customWidth="1"/>
    <col min="13569" max="13569" width="38.140625" customWidth="1"/>
    <col min="13570" max="13570" width="18.5703125" customWidth="1"/>
    <col min="13571" max="13571" width="18.42578125" customWidth="1"/>
    <col min="13572" max="13572" width="14.28515625" customWidth="1"/>
    <col min="13573" max="13573" width="13.7109375" customWidth="1"/>
    <col min="13574" max="13574" width="12.85546875" bestFit="1" customWidth="1"/>
    <col min="13575" max="13575" width="13.85546875" bestFit="1" customWidth="1"/>
    <col min="13576" max="13576" width="11.42578125" customWidth="1"/>
    <col min="13577" max="13577" width="12.28515625" bestFit="1" customWidth="1"/>
    <col min="13825" max="13825" width="38.140625" customWidth="1"/>
    <col min="13826" max="13826" width="18.5703125" customWidth="1"/>
    <col min="13827" max="13827" width="18.42578125" customWidth="1"/>
    <col min="13828" max="13828" width="14.28515625" customWidth="1"/>
    <col min="13829" max="13829" width="13.7109375" customWidth="1"/>
    <col min="13830" max="13830" width="12.85546875" bestFit="1" customWidth="1"/>
    <col min="13831" max="13831" width="13.85546875" bestFit="1" customWidth="1"/>
    <col min="13832" max="13832" width="11.42578125" customWidth="1"/>
    <col min="13833" max="13833" width="12.28515625" bestFit="1" customWidth="1"/>
    <col min="14081" max="14081" width="38.140625" customWidth="1"/>
    <col min="14082" max="14082" width="18.5703125" customWidth="1"/>
    <col min="14083" max="14083" width="18.42578125" customWidth="1"/>
    <col min="14084" max="14084" width="14.28515625" customWidth="1"/>
    <col min="14085" max="14085" width="13.7109375" customWidth="1"/>
    <col min="14086" max="14086" width="12.85546875" bestFit="1" customWidth="1"/>
    <col min="14087" max="14087" width="13.85546875" bestFit="1" customWidth="1"/>
    <col min="14088" max="14088" width="11.42578125" customWidth="1"/>
    <col min="14089" max="14089" width="12.28515625" bestFit="1" customWidth="1"/>
    <col min="14337" max="14337" width="38.140625" customWidth="1"/>
    <col min="14338" max="14338" width="18.5703125" customWidth="1"/>
    <col min="14339" max="14339" width="18.42578125" customWidth="1"/>
    <col min="14340" max="14340" width="14.28515625" customWidth="1"/>
    <col min="14341" max="14341" width="13.7109375" customWidth="1"/>
    <col min="14342" max="14342" width="12.85546875" bestFit="1" customWidth="1"/>
    <col min="14343" max="14343" width="13.85546875" bestFit="1" customWidth="1"/>
    <col min="14344" max="14344" width="11.42578125" customWidth="1"/>
    <col min="14345" max="14345" width="12.28515625" bestFit="1" customWidth="1"/>
    <col min="14593" max="14593" width="38.140625" customWidth="1"/>
    <col min="14594" max="14594" width="18.5703125" customWidth="1"/>
    <col min="14595" max="14595" width="18.42578125" customWidth="1"/>
    <col min="14596" max="14596" width="14.28515625" customWidth="1"/>
    <col min="14597" max="14597" width="13.7109375" customWidth="1"/>
    <col min="14598" max="14598" width="12.85546875" bestFit="1" customWidth="1"/>
    <col min="14599" max="14599" width="13.85546875" bestFit="1" customWidth="1"/>
    <col min="14600" max="14600" width="11.42578125" customWidth="1"/>
    <col min="14601" max="14601" width="12.28515625" bestFit="1" customWidth="1"/>
    <col min="14849" max="14849" width="38.140625" customWidth="1"/>
    <col min="14850" max="14850" width="18.5703125" customWidth="1"/>
    <col min="14851" max="14851" width="18.42578125" customWidth="1"/>
    <col min="14852" max="14852" width="14.28515625" customWidth="1"/>
    <col min="14853" max="14853" width="13.7109375" customWidth="1"/>
    <col min="14854" max="14854" width="12.85546875" bestFit="1" customWidth="1"/>
    <col min="14855" max="14855" width="13.85546875" bestFit="1" customWidth="1"/>
    <col min="14856" max="14856" width="11.42578125" customWidth="1"/>
    <col min="14857" max="14857" width="12.28515625" bestFit="1" customWidth="1"/>
    <col min="15105" max="15105" width="38.140625" customWidth="1"/>
    <col min="15106" max="15106" width="18.5703125" customWidth="1"/>
    <col min="15107" max="15107" width="18.42578125" customWidth="1"/>
    <col min="15108" max="15108" width="14.28515625" customWidth="1"/>
    <col min="15109" max="15109" width="13.7109375" customWidth="1"/>
    <col min="15110" max="15110" width="12.85546875" bestFit="1" customWidth="1"/>
    <col min="15111" max="15111" width="13.85546875" bestFit="1" customWidth="1"/>
    <col min="15112" max="15112" width="11.42578125" customWidth="1"/>
    <col min="15113" max="15113" width="12.28515625" bestFit="1" customWidth="1"/>
    <col min="15361" max="15361" width="38.140625" customWidth="1"/>
    <col min="15362" max="15362" width="18.5703125" customWidth="1"/>
    <col min="15363" max="15363" width="18.42578125" customWidth="1"/>
    <col min="15364" max="15364" width="14.28515625" customWidth="1"/>
    <col min="15365" max="15365" width="13.7109375" customWidth="1"/>
    <col min="15366" max="15366" width="12.85546875" bestFit="1" customWidth="1"/>
    <col min="15367" max="15367" width="13.85546875" bestFit="1" customWidth="1"/>
    <col min="15368" max="15368" width="11.42578125" customWidth="1"/>
    <col min="15369" max="15369" width="12.28515625" bestFit="1" customWidth="1"/>
    <col min="15617" max="15617" width="38.140625" customWidth="1"/>
    <col min="15618" max="15618" width="18.5703125" customWidth="1"/>
    <col min="15619" max="15619" width="18.42578125" customWidth="1"/>
    <col min="15620" max="15620" width="14.28515625" customWidth="1"/>
    <col min="15621" max="15621" width="13.7109375" customWidth="1"/>
    <col min="15622" max="15622" width="12.85546875" bestFit="1" customWidth="1"/>
    <col min="15623" max="15623" width="13.85546875" bestFit="1" customWidth="1"/>
    <col min="15624" max="15624" width="11.42578125" customWidth="1"/>
    <col min="15625" max="15625" width="12.28515625" bestFit="1" customWidth="1"/>
    <col min="15873" max="15873" width="38.140625" customWidth="1"/>
    <col min="15874" max="15874" width="18.5703125" customWidth="1"/>
    <col min="15875" max="15875" width="18.42578125" customWidth="1"/>
    <col min="15876" max="15876" width="14.28515625" customWidth="1"/>
    <col min="15877" max="15877" width="13.7109375" customWidth="1"/>
    <col min="15878" max="15878" width="12.85546875" bestFit="1" customWidth="1"/>
    <col min="15879" max="15879" width="13.85546875" bestFit="1" customWidth="1"/>
    <col min="15880" max="15880" width="11.42578125" customWidth="1"/>
    <col min="15881" max="15881" width="12.28515625" bestFit="1" customWidth="1"/>
    <col min="16129" max="16129" width="38.140625" customWidth="1"/>
    <col min="16130" max="16130" width="18.5703125" customWidth="1"/>
    <col min="16131" max="16131" width="18.42578125" customWidth="1"/>
    <col min="16132" max="16132" width="14.28515625" customWidth="1"/>
    <col min="16133" max="16133" width="13.7109375" customWidth="1"/>
    <col min="16134" max="16134" width="12.85546875" bestFit="1" customWidth="1"/>
    <col min="16135" max="16135" width="13.85546875" bestFit="1" customWidth="1"/>
    <col min="16136" max="16136" width="11.42578125" customWidth="1"/>
    <col min="16137" max="16137" width="12.28515625" bestFit="1" customWidth="1"/>
  </cols>
  <sheetData>
    <row r="1" spans="1:12" ht="15.75" x14ac:dyDescent="0.25">
      <c r="A1" s="55" t="s">
        <v>27</v>
      </c>
      <c r="B1" s="55"/>
      <c r="C1" s="55"/>
      <c r="D1" s="55"/>
      <c r="E1" s="55"/>
    </row>
    <row r="2" spans="1:12" x14ac:dyDescent="0.25">
      <c r="A2" s="56" t="s">
        <v>0</v>
      </c>
      <c r="B2" s="56"/>
      <c r="C2" s="56"/>
      <c r="D2" s="56"/>
      <c r="E2" s="56"/>
    </row>
    <row r="3" spans="1:12" x14ac:dyDescent="0.25">
      <c r="A3" s="57"/>
      <c r="B3" s="57"/>
      <c r="C3" s="57"/>
      <c r="D3" s="57"/>
      <c r="E3" s="57"/>
    </row>
    <row r="4" spans="1:12" ht="30" x14ac:dyDescent="0.25">
      <c r="A4" s="9"/>
      <c r="B4" s="10" t="s">
        <v>1</v>
      </c>
      <c r="C4" s="11" t="s">
        <v>2</v>
      </c>
      <c r="D4" s="58" t="s">
        <v>3</v>
      </c>
      <c r="E4" s="59"/>
    </row>
    <row r="5" spans="1:12" x14ac:dyDescent="0.25">
      <c r="A5" s="12" t="s">
        <v>4</v>
      </c>
      <c r="B5" s="13"/>
      <c r="C5" s="13"/>
      <c r="D5" s="60" t="s">
        <v>5</v>
      </c>
      <c r="E5" s="14"/>
    </row>
    <row r="6" spans="1:12" x14ac:dyDescent="0.25">
      <c r="A6" s="15"/>
      <c r="B6" s="16" t="s">
        <v>6</v>
      </c>
      <c r="C6" s="16" t="s">
        <v>7</v>
      </c>
      <c r="D6" s="61"/>
      <c r="E6" s="16" t="s">
        <v>8</v>
      </c>
    </row>
    <row r="7" spans="1:12" x14ac:dyDescent="0.25">
      <c r="A7" s="17" t="s">
        <v>9</v>
      </c>
      <c r="B7" s="18">
        <f>SUM(B8:B12)</f>
        <v>7106095.6071299994</v>
      </c>
      <c r="C7" s="18">
        <f>SUM(C8:C12)</f>
        <v>153.47695999999999</v>
      </c>
      <c r="D7" s="18">
        <f>SUM(D8:D12)</f>
        <v>7106683.5773637602</v>
      </c>
      <c r="E7" s="19">
        <f>SUM(E8:E12)</f>
        <v>80.931298545162576</v>
      </c>
      <c r="F7" s="4"/>
    </row>
    <row r="8" spans="1:12" x14ac:dyDescent="0.25">
      <c r="A8" s="20" t="s">
        <v>20</v>
      </c>
      <c r="B8" s="21">
        <v>6784061.2220000001</v>
      </c>
      <c r="C8" s="21"/>
      <c r="D8" s="21">
        <v>6784061.2220000001</v>
      </c>
      <c r="E8" s="38">
        <v>77.25725764056196</v>
      </c>
      <c r="F8" s="3"/>
      <c r="G8" s="1"/>
      <c r="H8" s="1"/>
      <c r="I8" s="42"/>
      <c r="J8" s="7"/>
      <c r="K8" s="7"/>
      <c r="L8" s="7"/>
    </row>
    <row r="9" spans="1:12" x14ac:dyDescent="0.25">
      <c r="A9" s="20" t="s">
        <v>21</v>
      </c>
      <c r="B9" s="21">
        <v>123220.54345</v>
      </c>
      <c r="C9" s="21"/>
      <c r="D9" s="21">
        <v>123220.54345</v>
      </c>
      <c r="E9" s="38">
        <v>1.4032422409537491</v>
      </c>
      <c r="F9" s="3"/>
      <c r="G9" s="1"/>
      <c r="H9" s="1"/>
      <c r="I9" s="42"/>
      <c r="J9" s="7"/>
      <c r="K9" s="7"/>
      <c r="L9" s="7"/>
    </row>
    <row r="10" spans="1:12" x14ac:dyDescent="0.25">
      <c r="A10" s="20" t="s">
        <v>22</v>
      </c>
      <c r="B10" s="21">
        <v>198812.84167999998</v>
      </c>
      <c r="C10" s="21">
        <v>153.47695999999999</v>
      </c>
      <c r="D10" s="21">
        <v>199400.81191375997</v>
      </c>
      <c r="E10" s="38">
        <v>2.2707872755925713</v>
      </c>
      <c r="F10" s="3"/>
      <c r="G10" s="1"/>
      <c r="H10" s="1"/>
      <c r="I10" s="42"/>
      <c r="J10" s="7"/>
      <c r="K10" s="7"/>
      <c r="L10" s="7"/>
    </row>
    <row r="11" spans="1:12" x14ac:dyDescent="0.25">
      <c r="A11" s="20" t="s">
        <v>23</v>
      </c>
      <c r="B11" s="21">
        <v>1</v>
      </c>
      <c r="C11" s="21"/>
      <c r="D11" s="21">
        <v>1</v>
      </c>
      <c r="E11" s="38">
        <v>1.1388054310303799E-5</v>
      </c>
      <c r="F11" s="3"/>
      <c r="G11" s="1"/>
      <c r="H11" s="1"/>
      <c r="I11" s="42"/>
      <c r="J11" s="7"/>
      <c r="K11" s="7"/>
      <c r="L11" s="7"/>
    </row>
    <row r="12" spans="1:12" x14ac:dyDescent="0.25">
      <c r="A12" s="20"/>
      <c r="B12" s="21"/>
      <c r="C12" s="21"/>
      <c r="D12" s="21"/>
      <c r="E12" s="22"/>
      <c r="G12" s="1"/>
      <c r="H12" s="1"/>
      <c r="I12" s="42"/>
      <c r="J12" s="7"/>
      <c r="K12" s="7"/>
    </row>
    <row r="13" spans="1:12" x14ac:dyDescent="0.25">
      <c r="A13" s="17" t="s">
        <v>24</v>
      </c>
      <c r="B13" s="21"/>
      <c r="C13" s="18">
        <f>+C14+C15</f>
        <v>391277.31323999999</v>
      </c>
      <c r="D13" s="18">
        <f>SUM(D14:D15)</f>
        <v>1498983.3870224399</v>
      </c>
      <c r="E13" s="19">
        <f>SUM(E14:E15)</f>
        <v>17.070504221654687</v>
      </c>
      <c r="F13" s="4"/>
      <c r="G13" s="1"/>
      <c r="H13" s="1"/>
      <c r="I13" s="42"/>
      <c r="J13" s="7"/>
      <c r="K13" s="7"/>
    </row>
    <row r="14" spans="1:12" ht="29.25" x14ac:dyDescent="0.25">
      <c r="A14" s="39" t="s">
        <v>25</v>
      </c>
      <c r="B14" s="21"/>
      <c r="C14" s="40">
        <v>206620.27124</v>
      </c>
      <c r="D14" s="41">
        <v>791562.25912043999</v>
      </c>
      <c r="E14" s="38">
        <v>9.014353996850339</v>
      </c>
      <c r="F14" s="3"/>
      <c r="G14" s="1"/>
      <c r="H14" s="1"/>
      <c r="I14" s="42"/>
      <c r="J14" s="7"/>
      <c r="K14" s="7"/>
      <c r="L14" s="43"/>
    </row>
    <row r="15" spans="1:12" x14ac:dyDescent="0.25">
      <c r="A15" s="2" t="s">
        <v>26</v>
      </c>
      <c r="B15" s="26"/>
      <c r="C15" s="40">
        <v>184657.04199999999</v>
      </c>
      <c r="D15" s="41">
        <v>707421.12790199998</v>
      </c>
      <c r="E15" s="38">
        <v>8.0561502248043464</v>
      </c>
      <c r="F15" s="3"/>
      <c r="G15" s="1"/>
      <c r="H15" s="1"/>
      <c r="I15" s="42"/>
      <c r="J15" s="7"/>
      <c r="K15" s="7"/>
      <c r="L15" s="7"/>
    </row>
    <row r="16" spans="1:12" x14ac:dyDescent="0.25">
      <c r="A16" s="20"/>
      <c r="B16" s="21"/>
      <c r="C16" s="21"/>
      <c r="D16" s="21"/>
      <c r="E16" s="22"/>
      <c r="G16" s="1"/>
      <c r="H16" s="1"/>
      <c r="I16" s="42"/>
      <c r="J16" s="7"/>
      <c r="K16" s="7"/>
      <c r="L16" s="7"/>
    </row>
    <row r="17" spans="1:12" x14ac:dyDescent="0.25">
      <c r="A17" s="17" t="s">
        <v>10</v>
      </c>
      <c r="B17" s="18">
        <f>+B19</f>
        <v>169702.2494</v>
      </c>
      <c r="C17" s="18">
        <f>+C19</f>
        <v>1504.0650000000001</v>
      </c>
      <c r="D17" s="18">
        <f>+D19</f>
        <v>175464.322415</v>
      </c>
      <c r="E17" s="37">
        <f>+E19</f>
        <v>1.9981972331826763</v>
      </c>
      <c r="F17" s="3"/>
      <c r="G17" s="1"/>
      <c r="H17" s="1"/>
      <c r="I17" s="42"/>
      <c r="J17" s="7"/>
      <c r="K17" s="7"/>
      <c r="L17" s="7"/>
    </row>
    <row r="18" spans="1:12" x14ac:dyDescent="0.25">
      <c r="A18" s="20"/>
      <c r="B18" s="21"/>
      <c r="C18" s="21"/>
      <c r="D18" s="21"/>
      <c r="E18" s="22"/>
      <c r="F18" s="3"/>
      <c r="G18" s="1"/>
      <c r="H18" s="1"/>
      <c r="I18" s="42"/>
      <c r="J18" s="7"/>
      <c r="K18" s="7"/>
    </row>
    <row r="19" spans="1:12" x14ac:dyDescent="0.25">
      <c r="A19" s="23" t="s">
        <v>11</v>
      </c>
      <c r="B19" s="24">
        <f>SUM(B20:B25)</f>
        <v>169702.2494</v>
      </c>
      <c r="C19" s="24">
        <f>SUM(C20:C25)</f>
        <v>1504.0650000000001</v>
      </c>
      <c r="D19" s="24">
        <f>SUM(D20:D25)</f>
        <v>175464.322415</v>
      </c>
      <c r="E19" s="25">
        <f>SUM(E20:E25)</f>
        <v>1.9981972331826763</v>
      </c>
      <c r="F19" s="4"/>
      <c r="G19" s="1"/>
      <c r="H19" s="1"/>
      <c r="I19" s="42"/>
      <c r="J19" s="7"/>
      <c r="K19" s="7"/>
    </row>
    <row r="20" spans="1:12" x14ac:dyDescent="0.25">
      <c r="A20" s="20" t="s">
        <v>14</v>
      </c>
      <c r="B20" s="26">
        <v>60015.614999999998</v>
      </c>
      <c r="C20" s="26"/>
      <c r="D20" s="26">
        <v>60015.614999999998</v>
      </c>
      <c r="E20" s="38">
        <v>0.68346108308628328</v>
      </c>
      <c r="F20" s="3"/>
      <c r="G20" s="1"/>
      <c r="H20" s="1"/>
      <c r="I20" s="42"/>
      <c r="J20" s="7"/>
      <c r="K20" s="7"/>
      <c r="L20" s="7"/>
    </row>
    <row r="21" spans="1:12" x14ac:dyDescent="0.25">
      <c r="A21" s="20" t="s">
        <v>13</v>
      </c>
      <c r="B21" s="26">
        <v>46881.527999999998</v>
      </c>
      <c r="C21" s="26"/>
      <c r="D21" s="26">
        <v>46881.527999999998</v>
      </c>
      <c r="E21" s="38">
        <v>0.53388938701402822</v>
      </c>
      <c r="F21" s="3"/>
      <c r="G21" s="1"/>
      <c r="H21" s="1"/>
      <c r="I21" s="42"/>
      <c r="J21" s="7"/>
      <c r="K21" s="7"/>
      <c r="L21" s="7"/>
    </row>
    <row r="22" spans="1:12" x14ac:dyDescent="0.25">
      <c r="A22" s="20" t="s">
        <v>19</v>
      </c>
      <c r="B22" s="26">
        <v>39163.618000000002</v>
      </c>
      <c r="C22" s="26"/>
      <c r="D22" s="26">
        <v>39163.618000000002</v>
      </c>
      <c r="E22" s="38">
        <v>0.44599740877199151</v>
      </c>
      <c r="F22" s="3"/>
      <c r="G22" s="1"/>
      <c r="H22" s="1"/>
      <c r="I22" s="42"/>
      <c r="J22" s="7"/>
      <c r="K22" s="7"/>
      <c r="L22" s="7"/>
    </row>
    <row r="23" spans="1:12" x14ac:dyDescent="0.25">
      <c r="A23" s="20" t="s">
        <v>17</v>
      </c>
      <c r="B23" s="26">
        <v>17671.1512</v>
      </c>
      <c r="C23" s="26"/>
      <c r="D23" s="26">
        <v>17671.1512</v>
      </c>
      <c r="E23" s="38">
        <v>0.20124002959119014</v>
      </c>
      <c r="F23" s="3"/>
      <c r="G23" s="1"/>
      <c r="H23" s="1"/>
      <c r="I23" s="42"/>
      <c r="J23" s="7"/>
      <c r="K23" s="7"/>
      <c r="L23" s="7"/>
    </row>
    <row r="24" spans="1:12" x14ac:dyDescent="0.25">
      <c r="A24" s="20" t="s">
        <v>12</v>
      </c>
      <c r="B24" s="26">
        <v>5970.3371999999999</v>
      </c>
      <c r="C24" s="26"/>
      <c r="D24" s="26">
        <v>5970.3371999999999</v>
      </c>
      <c r="E24" s="38">
        <v>6.7990524284427117E-2</v>
      </c>
      <c r="F24" s="3"/>
      <c r="G24" s="1"/>
      <c r="H24" s="1"/>
      <c r="I24" s="42"/>
      <c r="J24" s="7"/>
      <c r="K24" s="7"/>
      <c r="L24" s="7"/>
    </row>
    <row r="25" spans="1:12" x14ac:dyDescent="0.25">
      <c r="A25" s="28" t="s">
        <v>18</v>
      </c>
      <c r="B25" s="26"/>
      <c r="C25" s="26">
        <v>1504.0650000000001</v>
      </c>
      <c r="D25" s="26">
        <v>5762.0730149999999</v>
      </c>
      <c r="E25" s="38">
        <v>6.5618800434755958E-2</v>
      </c>
      <c r="F25" s="3"/>
      <c r="G25" s="1"/>
      <c r="H25" s="1"/>
      <c r="I25" s="42"/>
      <c r="J25" s="7"/>
      <c r="K25" s="7"/>
      <c r="L25" s="7"/>
    </row>
    <row r="26" spans="1:12" x14ac:dyDescent="0.25">
      <c r="A26" s="28"/>
      <c r="B26" s="21"/>
      <c r="C26" s="40"/>
      <c r="D26" s="41"/>
      <c r="E26" s="27"/>
      <c r="F26" s="44"/>
      <c r="G26" s="1"/>
      <c r="H26" s="1"/>
      <c r="I26" s="42"/>
      <c r="J26" s="7"/>
      <c r="K26" s="7"/>
    </row>
    <row r="27" spans="1:12" x14ac:dyDescent="0.25">
      <c r="A27" s="29" t="s">
        <v>3</v>
      </c>
      <c r="B27" s="30">
        <f>+B17+B13+B7</f>
        <v>7275797.8565299995</v>
      </c>
      <c r="C27" s="30">
        <f>+C17+C13+C7</f>
        <v>392934.85519999999</v>
      </c>
      <c r="D27" s="30">
        <f>+D17+D13+D7</f>
        <v>8781131.2868012004</v>
      </c>
      <c r="E27" s="31">
        <f>+E17+E13+E7</f>
        <v>99.999999999999943</v>
      </c>
      <c r="F27" s="3"/>
      <c r="G27" s="1"/>
      <c r="H27" s="1"/>
      <c r="I27" s="42"/>
      <c r="J27" s="7"/>
      <c r="K27" s="7"/>
      <c r="L27" s="7"/>
    </row>
    <row r="28" spans="1:12" x14ac:dyDescent="0.25">
      <c r="A28" s="32" t="s">
        <v>15</v>
      </c>
      <c r="B28" s="33" t="str">
        <f>+"S/ "&amp;3.831</f>
        <v>S/ 3.831</v>
      </c>
      <c r="C28" s="34"/>
      <c r="D28" s="34"/>
      <c r="E28" s="35"/>
      <c r="G28" s="4"/>
      <c r="H28" s="4"/>
      <c r="I28" s="45"/>
      <c r="J28" s="7"/>
      <c r="K28" s="7"/>
    </row>
    <row r="29" spans="1:12" x14ac:dyDescent="0.25">
      <c r="A29" s="5"/>
      <c r="B29" s="36"/>
      <c r="C29" s="36"/>
      <c r="D29" s="36"/>
      <c r="E29" s="5"/>
      <c r="F29" s="46"/>
      <c r="H29" s="42"/>
      <c r="I29" s="47"/>
      <c r="J29" s="1"/>
      <c r="K29" s="1"/>
    </row>
    <row r="30" spans="1:12" x14ac:dyDescent="0.25">
      <c r="A30" s="5" t="s">
        <v>16</v>
      </c>
      <c r="B30" s="6">
        <f>+B27/D27</f>
        <v>0.82857181140955638</v>
      </c>
      <c r="C30" s="6">
        <f>1-B30</f>
        <v>0.17142818859044362</v>
      </c>
      <c r="D30" s="36"/>
      <c r="E30" s="5"/>
      <c r="H30" s="47"/>
      <c r="I30" s="47"/>
      <c r="J30" s="1"/>
      <c r="K30" s="1"/>
    </row>
    <row r="31" spans="1:12" x14ac:dyDescent="0.25">
      <c r="F31" s="46"/>
      <c r="H31" s="48"/>
      <c r="I31" s="48"/>
      <c r="J31" s="1"/>
      <c r="K31" s="1"/>
    </row>
    <row r="32" spans="1:12" x14ac:dyDescent="0.25">
      <c r="B32" s="3"/>
      <c r="C32" s="3"/>
      <c r="D32" s="3"/>
      <c r="F32" s="46"/>
      <c r="H32" s="48"/>
      <c r="I32" s="48"/>
      <c r="J32" s="42"/>
      <c r="K32" s="42"/>
    </row>
    <row r="33" spans="2:11" x14ac:dyDescent="0.25">
      <c r="B33" s="4"/>
      <c r="C33" s="4"/>
      <c r="F33" s="46"/>
      <c r="H33" s="47"/>
      <c r="I33" s="48"/>
      <c r="J33" s="42"/>
      <c r="K33" s="42"/>
    </row>
    <row r="34" spans="2:11" x14ac:dyDescent="0.25">
      <c r="B34" s="3"/>
      <c r="C34" s="3"/>
      <c r="D34" s="3"/>
      <c r="H34" s="42"/>
      <c r="I34" s="47"/>
      <c r="J34" s="7"/>
      <c r="K34" s="7"/>
    </row>
    <row r="35" spans="2:11" x14ac:dyDescent="0.25">
      <c r="H35" s="42"/>
      <c r="I35" s="42"/>
      <c r="J35" s="49"/>
      <c r="K35" s="49"/>
    </row>
    <row r="36" spans="2:11" x14ac:dyDescent="0.25">
      <c r="B36" s="4"/>
      <c r="I36" s="50"/>
      <c r="J36" s="4"/>
    </row>
    <row r="37" spans="2:11" x14ac:dyDescent="0.25">
      <c r="H37" s="50"/>
      <c r="I37" s="42"/>
    </row>
    <row r="38" spans="2:11" x14ac:dyDescent="0.25">
      <c r="H38" s="4"/>
    </row>
  </sheetData>
  <mergeCells count="5">
    <mergeCell ref="A1:E1"/>
    <mergeCell ref="A2:E2"/>
    <mergeCell ref="A3:E3"/>
    <mergeCell ref="D4:E4"/>
    <mergeCell ref="D5:D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3ED52E-A776-4B1A-B553-E31781B47C06}">
  <dimension ref="A1:E30"/>
  <sheetViews>
    <sheetView topLeftCell="A14" workbookViewId="0">
      <selection activeCell="E37" sqref="E37"/>
    </sheetView>
  </sheetViews>
  <sheetFormatPr baseColWidth="10" defaultRowHeight="15" x14ac:dyDescent="0.25"/>
  <cols>
    <col min="1" max="1" width="44" customWidth="1"/>
    <col min="2" max="2" width="16.85546875" customWidth="1"/>
    <col min="3" max="3" width="20.85546875" customWidth="1"/>
  </cols>
  <sheetData>
    <row r="1" spans="1:5" ht="15.75" x14ac:dyDescent="0.25">
      <c r="A1" s="55" t="s">
        <v>33</v>
      </c>
      <c r="B1" s="55"/>
      <c r="C1" s="55"/>
      <c r="D1" s="55"/>
      <c r="E1" s="55"/>
    </row>
    <row r="2" spans="1:5" x14ac:dyDescent="0.25">
      <c r="A2" s="56" t="s">
        <v>0</v>
      </c>
      <c r="B2" s="56"/>
      <c r="C2" s="56"/>
      <c r="D2" s="56"/>
      <c r="E2" s="56"/>
    </row>
    <row r="3" spans="1:5" x14ac:dyDescent="0.25">
      <c r="A3" s="57"/>
      <c r="B3" s="57"/>
      <c r="C3" s="57"/>
      <c r="D3" s="57"/>
      <c r="E3" s="57"/>
    </row>
    <row r="4" spans="1:5" ht="45" x14ac:dyDescent="0.25">
      <c r="A4" s="9"/>
      <c r="B4" s="10" t="s">
        <v>1</v>
      </c>
      <c r="C4" s="11" t="s">
        <v>2</v>
      </c>
      <c r="D4" s="58" t="s">
        <v>3</v>
      </c>
      <c r="E4" s="59"/>
    </row>
    <row r="5" spans="1:5" x14ac:dyDescent="0.25">
      <c r="A5" s="12" t="s">
        <v>4</v>
      </c>
      <c r="B5" s="13"/>
      <c r="C5" s="13"/>
      <c r="D5" s="60" t="s">
        <v>5</v>
      </c>
      <c r="E5" s="14"/>
    </row>
    <row r="6" spans="1:5" x14ac:dyDescent="0.25">
      <c r="A6" s="15"/>
      <c r="B6" s="16" t="s">
        <v>6</v>
      </c>
      <c r="C6" s="16" t="s">
        <v>7</v>
      </c>
      <c r="D6" s="61"/>
      <c r="E6" s="16" t="s">
        <v>8</v>
      </c>
    </row>
    <row r="7" spans="1:5" x14ac:dyDescent="0.25">
      <c r="A7" s="17" t="s">
        <v>9</v>
      </c>
      <c r="B7" s="18">
        <v>7097846.0250400007</v>
      </c>
      <c r="C7" s="18">
        <v>785.00606000000005</v>
      </c>
      <c r="D7" s="18">
        <v>7100763.8925650204</v>
      </c>
      <c r="E7" s="19">
        <v>80.924630381074408</v>
      </c>
    </row>
    <row r="8" spans="1:5" x14ac:dyDescent="0.25">
      <c r="A8" s="20" t="s">
        <v>20</v>
      </c>
      <c r="B8" s="21">
        <v>7069590.0300000003</v>
      </c>
      <c r="C8" s="21"/>
      <c r="D8" s="21">
        <v>7069590.0300000003</v>
      </c>
      <c r="E8" s="38">
        <v>80.569354055344704</v>
      </c>
    </row>
    <row r="9" spans="1:5" x14ac:dyDescent="0.25">
      <c r="A9" s="20"/>
      <c r="B9" s="21"/>
      <c r="C9" s="21"/>
      <c r="D9" s="21"/>
      <c r="E9" s="38"/>
    </row>
    <row r="10" spans="1:5" x14ac:dyDescent="0.25">
      <c r="A10" s="20" t="s">
        <v>22</v>
      </c>
      <c r="B10" s="21">
        <v>28254.995039999998</v>
      </c>
      <c r="C10" s="21">
        <v>785.00606000000005</v>
      </c>
      <c r="D10" s="21">
        <v>31172.862565019997</v>
      </c>
      <c r="E10" s="38">
        <v>0.35526492912060653</v>
      </c>
    </row>
    <row r="11" spans="1:5" x14ac:dyDescent="0.25">
      <c r="A11" s="20" t="s">
        <v>23</v>
      </c>
      <c r="B11" s="21">
        <v>1</v>
      </c>
      <c r="C11" s="21"/>
      <c r="D11" s="21">
        <v>1</v>
      </c>
      <c r="E11" s="38">
        <v>1.1396609098044785E-5</v>
      </c>
    </row>
    <row r="12" spans="1:5" x14ac:dyDescent="0.25">
      <c r="A12" s="20"/>
      <c r="B12" s="21"/>
      <c r="C12" s="21"/>
      <c r="D12" s="21"/>
      <c r="E12" s="22"/>
    </row>
    <row r="13" spans="1:5" x14ac:dyDescent="0.25">
      <c r="A13" s="17" t="s">
        <v>24</v>
      </c>
      <c r="B13" s="21"/>
      <c r="C13" s="18">
        <v>403100.55669999996</v>
      </c>
      <c r="D13" s="18">
        <v>1498324.7692539</v>
      </c>
      <c r="E13" s="19">
        <v>17.07582169710485</v>
      </c>
    </row>
    <row r="14" spans="1:5" ht="29.25" x14ac:dyDescent="0.25">
      <c r="A14" s="39" t="s">
        <v>25</v>
      </c>
      <c r="B14" s="21"/>
      <c r="C14" s="40">
        <v>207559.36512</v>
      </c>
      <c r="D14" s="41">
        <v>771498.16015104007</v>
      </c>
      <c r="E14" s="38">
        <v>8.7924629511021557</v>
      </c>
    </row>
    <row r="15" spans="1:5" x14ac:dyDescent="0.25">
      <c r="A15" s="2" t="s">
        <v>26</v>
      </c>
      <c r="B15" s="26"/>
      <c r="C15" s="40">
        <v>195541.19157999998</v>
      </c>
      <c r="D15" s="41">
        <v>726826.60910285998</v>
      </c>
      <c r="E15" s="38">
        <v>8.2833587460026941</v>
      </c>
    </row>
    <row r="16" spans="1:5" x14ac:dyDescent="0.25">
      <c r="A16" s="20"/>
      <c r="B16" s="21"/>
      <c r="C16" s="21"/>
      <c r="D16" s="21"/>
      <c r="E16" s="22"/>
    </row>
    <row r="17" spans="1:5" x14ac:dyDescent="0.25">
      <c r="A17" s="17" t="s">
        <v>10</v>
      </c>
      <c r="B17" s="18">
        <v>169989.73620000001</v>
      </c>
      <c r="C17" s="18">
        <v>1469.3009999999999</v>
      </c>
      <c r="D17" s="18">
        <v>175451.12801700001</v>
      </c>
      <c r="E17" s="37">
        <v>1.9995479218207621</v>
      </c>
    </row>
    <row r="18" spans="1:5" x14ac:dyDescent="0.25">
      <c r="A18" s="20"/>
      <c r="B18" s="21"/>
      <c r="C18" s="21"/>
      <c r="D18" s="21"/>
      <c r="E18" s="22"/>
    </row>
    <row r="19" spans="1:5" ht="29.25" x14ac:dyDescent="0.25">
      <c r="A19" s="23" t="s">
        <v>11</v>
      </c>
      <c r="B19" s="24">
        <v>169989.73620000001</v>
      </c>
      <c r="C19" s="24">
        <v>1469.3009999999999</v>
      </c>
      <c r="D19" s="24">
        <v>175451.12801700001</v>
      </c>
      <c r="E19" s="25">
        <v>1.9995479218207621</v>
      </c>
    </row>
    <row r="20" spans="1:5" x14ac:dyDescent="0.25">
      <c r="A20" s="20" t="s">
        <v>14</v>
      </c>
      <c r="B20" s="26">
        <v>60325.32</v>
      </c>
      <c r="C20" s="26"/>
      <c r="D20" s="26">
        <v>60325.32</v>
      </c>
      <c r="E20" s="38">
        <v>0.68750409075446295</v>
      </c>
    </row>
    <row r="21" spans="1:5" x14ac:dyDescent="0.25">
      <c r="A21" s="20" t="s">
        <v>13</v>
      </c>
      <c r="B21" s="26">
        <v>46922.087</v>
      </c>
      <c r="C21" s="26"/>
      <c r="D21" s="26">
        <v>46922.087</v>
      </c>
      <c r="E21" s="38">
        <v>0.53475268360344885</v>
      </c>
    </row>
    <row r="22" spans="1:5" x14ac:dyDescent="0.25">
      <c r="A22" s="20" t="s">
        <v>19</v>
      </c>
      <c r="B22" s="26">
        <v>39099.934399999998</v>
      </c>
      <c r="C22" s="26"/>
      <c r="D22" s="26">
        <v>39099.934399999998</v>
      </c>
      <c r="E22" s="38">
        <v>0.44560666811599425</v>
      </c>
    </row>
    <row r="23" spans="1:5" x14ac:dyDescent="0.25">
      <c r="A23" s="20" t="s">
        <v>17</v>
      </c>
      <c r="B23" s="26">
        <v>17612.601200000001</v>
      </c>
      <c r="C23" s="26"/>
      <c r="D23" s="26">
        <v>17612.601200000001</v>
      </c>
      <c r="E23" s="38">
        <v>0.20072393107615449</v>
      </c>
    </row>
    <row r="24" spans="1:5" x14ac:dyDescent="0.25">
      <c r="A24" s="20" t="s">
        <v>12</v>
      </c>
      <c r="B24" s="26">
        <v>6029.7936</v>
      </c>
      <c r="C24" s="26"/>
      <c r="D24" s="26">
        <v>6029.7936</v>
      </c>
      <c r="E24" s="38">
        <v>6.8719200601092212E-2</v>
      </c>
    </row>
    <row r="25" spans="1:5" x14ac:dyDescent="0.25">
      <c r="A25" s="28" t="s">
        <v>34</v>
      </c>
      <c r="B25" s="26"/>
      <c r="C25" s="26">
        <v>1469.3009999999999</v>
      </c>
      <c r="D25" s="26">
        <v>5461.3918169999997</v>
      </c>
      <c r="E25" s="38">
        <v>6.224134766960953E-2</v>
      </c>
    </row>
    <row r="26" spans="1:5" x14ac:dyDescent="0.25">
      <c r="A26" s="28"/>
      <c r="B26" s="21"/>
      <c r="C26" s="40"/>
      <c r="D26" s="41"/>
      <c r="E26" s="27"/>
    </row>
    <row r="27" spans="1:5" x14ac:dyDescent="0.25">
      <c r="A27" s="29" t="s">
        <v>3</v>
      </c>
      <c r="B27" s="30">
        <v>7267835.7612400008</v>
      </c>
      <c r="C27" s="30">
        <v>405354.86375999992</v>
      </c>
      <c r="D27" s="30">
        <v>8774539.7898359206</v>
      </c>
      <c r="E27" s="31">
        <v>100.00000000000003</v>
      </c>
    </row>
    <row r="28" spans="1:5" x14ac:dyDescent="0.25">
      <c r="A28" s="32" t="s">
        <v>15</v>
      </c>
      <c r="B28" s="33" t="s">
        <v>35</v>
      </c>
      <c r="C28" s="34"/>
      <c r="D28" s="34"/>
      <c r="E28" s="35"/>
    </row>
    <row r="29" spans="1:5" x14ac:dyDescent="0.25">
      <c r="A29" s="5"/>
      <c r="B29" s="36"/>
      <c r="C29" s="36"/>
      <c r="D29" s="36"/>
      <c r="E29" s="5"/>
    </row>
    <row r="30" spans="1:5" x14ac:dyDescent="0.25">
      <c r="A30" s="5" t="s">
        <v>16</v>
      </c>
      <c r="B30" s="6">
        <v>0.82828683159643013</v>
      </c>
      <c r="C30" s="6">
        <v>0.17171316840356987</v>
      </c>
      <c r="D30" s="36"/>
      <c r="E30" s="5"/>
    </row>
  </sheetData>
  <mergeCells count="5">
    <mergeCell ref="A1:E1"/>
    <mergeCell ref="A2:E2"/>
    <mergeCell ref="A3:E3"/>
    <mergeCell ref="D4:E4"/>
    <mergeCell ref="D5:D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991E70-2BEE-4126-A057-F29FEC64F9E3}">
  <dimension ref="A1:E29"/>
  <sheetViews>
    <sheetView workbookViewId="0">
      <selection activeCell="G7" sqref="G7"/>
    </sheetView>
  </sheetViews>
  <sheetFormatPr baseColWidth="10" defaultRowHeight="15" x14ac:dyDescent="0.25"/>
  <cols>
    <col min="1" max="1" width="41.85546875" customWidth="1"/>
    <col min="2" max="2" width="17" customWidth="1"/>
    <col min="3" max="3" width="15.42578125" customWidth="1"/>
    <col min="4" max="4" width="15.28515625" customWidth="1"/>
    <col min="5" max="5" width="14.28515625" customWidth="1"/>
  </cols>
  <sheetData>
    <row r="1" spans="1:5" ht="15.75" x14ac:dyDescent="0.25">
      <c r="A1" s="55" t="s">
        <v>36</v>
      </c>
      <c r="B1" s="55"/>
      <c r="C1" s="55"/>
      <c r="D1" s="55"/>
      <c r="E1" s="55"/>
    </row>
    <row r="2" spans="1:5" x14ac:dyDescent="0.25">
      <c r="A2" s="56" t="s">
        <v>0</v>
      </c>
      <c r="B2" s="56"/>
      <c r="C2" s="56"/>
      <c r="D2" s="56"/>
      <c r="E2" s="56"/>
    </row>
    <row r="3" spans="1:5" x14ac:dyDescent="0.25">
      <c r="A3" s="57"/>
      <c r="B3" s="57"/>
      <c r="C3" s="57"/>
      <c r="D3" s="57"/>
      <c r="E3" s="57"/>
    </row>
    <row r="4" spans="1:5" ht="45" x14ac:dyDescent="0.25">
      <c r="A4" s="9"/>
      <c r="B4" s="10" t="s">
        <v>1</v>
      </c>
      <c r="C4" s="11" t="s">
        <v>2</v>
      </c>
      <c r="D4" s="58" t="s">
        <v>3</v>
      </c>
      <c r="E4" s="59"/>
    </row>
    <row r="5" spans="1:5" x14ac:dyDescent="0.25">
      <c r="A5" s="12" t="s">
        <v>4</v>
      </c>
      <c r="B5" s="13"/>
      <c r="C5" s="13"/>
      <c r="D5" s="60" t="s">
        <v>5</v>
      </c>
      <c r="E5" s="14"/>
    </row>
    <row r="6" spans="1:5" x14ac:dyDescent="0.25">
      <c r="A6" s="15"/>
      <c r="B6" s="16" t="s">
        <v>6</v>
      </c>
      <c r="C6" s="16" t="s">
        <v>7</v>
      </c>
      <c r="D6" s="61"/>
      <c r="E6" s="16" t="s">
        <v>8</v>
      </c>
    </row>
    <row r="7" spans="1:5" x14ac:dyDescent="0.25">
      <c r="A7" s="17" t="s">
        <v>9</v>
      </c>
      <c r="B7" s="18">
        <v>7230177.4175499994</v>
      </c>
      <c r="C7" s="18">
        <v>2864.9156699999999</v>
      </c>
      <c r="D7" s="18">
        <v>7240902.6618184792</v>
      </c>
      <c r="E7" s="19">
        <v>80.817169237210109</v>
      </c>
    </row>
    <row r="8" spans="1:5" x14ac:dyDescent="0.25">
      <c r="A8" s="20" t="s">
        <v>20</v>
      </c>
      <c r="B8" s="21">
        <v>7039906.5029999996</v>
      </c>
      <c r="C8" s="21"/>
      <c r="D8" s="21">
        <v>7039906.5029999996</v>
      </c>
      <c r="E8" s="38">
        <v>78.573810730415488</v>
      </c>
    </row>
    <row r="9" spans="1:5" x14ac:dyDescent="0.25">
      <c r="A9" s="20" t="s">
        <v>22</v>
      </c>
      <c r="B9" s="21">
        <v>190269.91455000002</v>
      </c>
      <c r="C9" s="21">
        <v>2864.9156699999999</v>
      </c>
      <c r="D9" s="21">
        <v>200996.15881848001</v>
      </c>
      <c r="E9" s="38">
        <v>2.2433585067946149</v>
      </c>
    </row>
    <row r="10" spans="1:5" x14ac:dyDescent="0.25">
      <c r="A10" s="20" t="s">
        <v>23</v>
      </c>
      <c r="B10" s="21">
        <v>1</v>
      </c>
      <c r="C10" s="21"/>
      <c r="D10" s="21"/>
      <c r="E10" s="38"/>
    </row>
    <row r="11" spans="1:5" x14ac:dyDescent="0.25">
      <c r="A11" s="20"/>
      <c r="B11" s="21"/>
      <c r="C11" s="21"/>
      <c r="D11" s="21"/>
      <c r="E11" s="22"/>
    </row>
    <row r="12" spans="1:5" x14ac:dyDescent="0.25">
      <c r="A12" s="17" t="s">
        <v>24</v>
      </c>
      <c r="B12" s="21"/>
      <c r="C12" s="18">
        <v>412267.15612999996</v>
      </c>
      <c r="D12" s="18">
        <v>1543528.23255072</v>
      </c>
      <c r="E12" s="19">
        <v>17.22762868367785</v>
      </c>
    </row>
    <row r="13" spans="1:5" ht="29.25" x14ac:dyDescent="0.25">
      <c r="A13" s="39" t="s">
        <v>25</v>
      </c>
      <c r="B13" s="21"/>
      <c r="C13" s="40">
        <v>208513.75</v>
      </c>
      <c r="D13" s="41">
        <v>780675.4800000001</v>
      </c>
      <c r="E13" s="38">
        <v>8.7132758625780671</v>
      </c>
    </row>
    <row r="14" spans="1:5" x14ac:dyDescent="0.25">
      <c r="A14" s="2" t="s">
        <v>26</v>
      </c>
      <c r="B14" s="26"/>
      <c r="C14" s="40">
        <v>203753.40612999996</v>
      </c>
      <c r="D14" s="41">
        <v>762852.75255071989</v>
      </c>
      <c r="E14" s="38">
        <v>8.5143528210997808</v>
      </c>
    </row>
    <row r="15" spans="1:5" x14ac:dyDescent="0.25">
      <c r="A15" s="20"/>
      <c r="B15" s="21"/>
      <c r="C15" s="21"/>
      <c r="D15" s="21"/>
      <c r="E15" s="22"/>
    </row>
    <row r="16" spans="1:5" x14ac:dyDescent="0.25">
      <c r="A16" s="17" t="s">
        <v>10</v>
      </c>
      <c r="B16" s="18">
        <v>169602.99359999999</v>
      </c>
      <c r="C16" s="18">
        <v>1489.1759999999999</v>
      </c>
      <c r="D16" s="18">
        <v>175178.46854399997</v>
      </c>
      <c r="E16" s="37">
        <v>1.9552020791120865</v>
      </c>
    </row>
    <row r="17" spans="1:5" x14ac:dyDescent="0.25">
      <c r="A17" s="20"/>
      <c r="B17" s="21"/>
      <c r="C17" s="21"/>
      <c r="D17" s="21"/>
      <c r="E17" s="22"/>
    </row>
    <row r="18" spans="1:5" ht="29.25" x14ac:dyDescent="0.25">
      <c r="A18" s="23" t="s">
        <v>11</v>
      </c>
      <c r="B18" s="24">
        <v>169602.99359999999</v>
      </c>
      <c r="C18" s="24">
        <v>1489.1759999999999</v>
      </c>
      <c r="D18" s="24">
        <v>175178.46854399997</v>
      </c>
      <c r="E18" s="25">
        <v>1.9552020791120865</v>
      </c>
    </row>
    <row r="19" spans="1:5" x14ac:dyDescent="0.25">
      <c r="A19" s="20" t="s">
        <v>14</v>
      </c>
      <c r="B19" s="26">
        <v>58762.11</v>
      </c>
      <c r="C19" s="26"/>
      <c r="D19" s="26">
        <v>58762.11</v>
      </c>
      <c r="E19" s="38">
        <v>0.6558557144604531</v>
      </c>
    </row>
    <row r="20" spans="1:5" x14ac:dyDescent="0.25">
      <c r="A20" s="20" t="s">
        <v>13</v>
      </c>
      <c r="B20" s="26">
        <v>47499.656000000003</v>
      </c>
      <c r="C20" s="26"/>
      <c r="D20" s="26">
        <v>47499.656000000003</v>
      </c>
      <c r="E20" s="38">
        <v>0.53015320284628564</v>
      </c>
    </row>
    <row r="21" spans="1:5" x14ac:dyDescent="0.25">
      <c r="A21" s="20" t="s">
        <v>19</v>
      </c>
      <c r="B21" s="26">
        <v>39506.760399999999</v>
      </c>
      <c r="C21" s="26"/>
      <c r="D21" s="26">
        <v>39506.760399999999</v>
      </c>
      <c r="E21" s="38">
        <v>0.44094288935778408</v>
      </c>
    </row>
    <row r="22" spans="1:5" x14ac:dyDescent="0.25">
      <c r="A22" s="20" t="s">
        <v>17</v>
      </c>
      <c r="B22" s="26">
        <v>17750.695199999998</v>
      </c>
      <c r="C22" s="26"/>
      <c r="D22" s="26">
        <v>17750.695199999998</v>
      </c>
      <c r="E22" s="38">
        <v>0.19811907507347395</v>
      </c>
    </row>
    <row r="23" spans="1:5" x14ac:dyDescent="0.25">
      <c r="A23" s="20" t="s">
        <v>12</v>
      </c>
      <c r="B23" s="26">
        <v>6083.7719999999999</v>
      </c>
      <c r="C23" s="26"/>
      <c r="D23" s="26">
        <v>6083.7719999999999</v>
      </c>
      <c r="E23" s="38">
        <v>6.7902201464081186E-2</v>
      </c>
    </row>
    <row r="24" spans="1:5" x14ac:dyDescent="0.25">
      <c r="A24" s="28" t="s">
        <v>34</v>
      </c>
      <c r="B24" s="26"/>
      <c r="C24" s="26">
        <v>1489.1759999999999</v>
      </c>
      <c r="D24" s="26">
        <v>5575.4749440000005</v>
      </c>
      <c r="E24" s="38">
        <v>6.2228995910008598E-2</v>
      </c>
    </row>
    <row r="25" spans="1:5" x14ac:dyDescent="0.25">
      <c r="A25" s="28"/>
      <c r="B25" s="21"/>
      <c r="C25" s="40"/>
      <c r="D25" s="41"/>
      <c r="E25" s="27"/>
    </row>
    <row r="26" spans="1:5" x14ac:dyDescent="0.25">
      <c r="A26" s="29" t="s">
        <v>3</v>
      </c>
      <c r="B26" s="30">
        <v>7399780.4111499991</v>
      </c>
      <c r="C26" s="30">
        <v>416621.24779999995</v>
      </c>
      <c r="D26" s="30">
        <v>8959609.3629131988</v>
      </c>
      <c r="E26" s="31">
        <v>100.00000000000004</v>
      </c>
    </row>
    <row r="27" spans="1:5" x14ac:dyDescent="0.25">
      <c r="A27" s="32" t="s">
        <v>15</v>
      </c>
      <c r="B27" s="33" t="s">
        <v>37</v>
      </c>
      <c r="C27" s="34"/>
      <c r="D27" s="34"/>
      <c r="E27" s="35"/>
    </row>
    <row r="28" spans="1:5" x14ac:dyDescent="0.25">
      <c r="A28" s="5"/>
      <c r="B28" s="36"/>
      <c r="C28" s="36"/>
      <c r="D28" s="36"/>
      <c r="E28" s="5"/>
    </row>
    <row r="29" spans="1:5" x14ac:dyDescent="0.25">
      <c r="A29" s="5" t="s">
        <v>16</v>
      </c>
      <c r="B29" s="6">
        <v>0.82590435714531818</v>
      </c>
      <c r="C29" s="6">
        <v>0.17409564285468182</v>
      </c>
      <c r="D29" s="36"/>
      <c r="E29" s="5"/>
    </row>
  </sheetData>
  <mergeCells count="5">
    <mergeCell ref="A1:E1"/>
    <mergeCell ref="A2:E2"/>
    <mergeCell ref="A3:E3"/>
    <mergeCell ref="D4:E4"/>
    <mergeCell ref="D5:D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EF93E0-EC9B-417C-B8F5-8D0053D86496}">
  <dimension ref="A1:E29"/>
  <sheetViews>
    <sheetView workbookViewId="0">
      <selection activeCell="F14" sqref="F14"/>
    </sheetView>
  </sheetViews>
  <sheetFormatPr baseColWidth="10" defaultRowHeight="15" x14ac:dyDescent="0.25"/>
  <cols>
    <col min="1" max="1" width="44.140625" customWidth="1"/>
    <col min="2" max="2" width="14.7109375" customWidth="1"/>
    <col min="3" max="3" width="15.28515625" customWidth="1"/>
    <col min="4" max="4" width="15.7109375" customWidth="1"/>
    <col min="5" max="5" width="17" customWidth="1"/>
  </cols>
  <sheetData>
    <row r="1" spans="1:5" ht="15.75" x14ac:dyDescent="0.25">
      <c r="A1" s="55" t="s">
        <v>38</v>
      </c>
      <c r="B1" s="55"/>
      <c r="C1" s="55"/>
      <c r="D1" s="55"/>
      <c r="E1" s="55"/>
    </row>
    <row r="2" spans="1:5" x14ac:dyDescent="0.25">
      <c r="A2" s="56" t="s">
        <v>0</v>
      </c>
      <c r="B2" s="56"/>
      <c r="C2" s="56"/>
      <c r="D2" s="56"/>
      <c r="E2" s="56"/>
    </row>
    <row r="3" spans="1:5" x14ac:dyDescent="0.25">
      <c r="A3" s="57"/>
      <c r="B3" s="57"/>
      <c r="C3" s="57"/>
      <c r="D3" s="57"/>
      <c r="E3" s="57"/>
    </row>
    <row r="4" spans="1:5" ht="45" x14ac:dyDescent="0.25">
      <c r="A4" s="9"/>
      <c r="B4" s="10" t="s">
        <v>1</v>
      </c>
      <c r="C4" s="11" t="s">
        <v>2</v>
      </c>
      <c r="D4" s="58" t="s">
        <v>3</v>
      </c>
      <c r="E4" s="59"/>
    </row>
    <row r="5" spans="1:5" x14ac:dyDescent="0.25">
      <c r="A5" s="12" t="s">
        <v>4</v>
      </c>
      <c r="B5" s="13"/>
      <c r="C5" s="13"/>
      <c r="D5" s="60" t="s">
        <v>5</v>
      </c>
      <c r="E5" s="14"/>
    </row>
    <row r="6" spans="1:5" x14ac:dyDescent="0.25">
      <c r="A6" s="15"/>
      <c r="B6" s="16" t="s">
        <v>6</v>
      </c>
      <c r="C6" s="16" t="s">
        <v>7</v>
      </c>
      <c r="D6" s="61"/>
      <c r="E6" s="16" t="s">
        <v>8</v>
      </c>
    </row>
    <row r="7" spans="1:5" x14ac:dyDescent="0.25">
      <c r="A7" s="17" t="s">
        <v>9</v>
      </c>
      <c r="B7" s="18">
        <v>7389213.6389499996</v>
      </c>
      <c r="C7" s="18">
        <v>857.19733999999994</v>
      </c>
      <c r="D7" s="18">
        <v>7392392.9838840598</v>
      </c>
      <c r="E7" s="19">
        <v>82.235612806949831</v>
      </c>
    </row>
    <row r="8" spans="1:5" x14ac:dyDescent="0.25">
      <c r="A8" s="20" t="s">
        <v>20</v>
      </c>
      <c r="B8" s="21">
        <v>7255806.4419999998</v>
      </c>
      <c r="C8" s="21"/>
      <c r="D8" s="21">
        <v>7255806.4419999998</v>
      </c>
      <c r="E8" s="38">
        <v>80.716175461356201</v>
      </c>
    </row>
    <row r="9" spans="1:5" x14ac:dyDescent="0.25">
      <c r="A9" s="20" t="s">
        <v>22</v>
      </c>
      <c r="B9" s="21">
        <v>133406.19695000001</v>
      </c>
      <c r="C9" s="21">
        <v>857.19733999999994</v>
      </c>
      <c r="D9" s="21">
        <v>136585.54188406002</v>
      </c>
      <c r="E9" s="38">
        <v>1.5194262212374221</v>
      </c>
    </row>
    <row r="10" spans="1:5" x14ac:dyDescent="0.25">
      <c r="A10" s="20" t="s">
        <v>23</v>
      </c>
      <c r="B10" s="21">
        <v>1</v>
      </c>
      <c r="C10" s="21"/>
      <c r="D10" s="21">
        <v>1</v>
      </c>
      <c r="E10" s="38">
        <v>1.1124356211341752E-5</v>
      </c>
    </row>
    <row r="11" spans="1:5" x14ac:dyDescent="0.25">
      <c r="A11" s="20"/>
      <c r="B11" s="21"/>
      <c r="C11" s="21"/>
      <c r="D11" s="21"/>
      <c r="E11" s="22"/>
    </row>
    <row r="12" spans="1:5" x14ac:dyDescent="0.25">
      <c r="A12" s="17" t="s">
        <v>24</v>
      </c>
      <c r="B12" s="21"/>
      <c r="C12" s="18">
        <v>382965.63053999998</v>
      </c>
      <c r="D12" s="18">
        <v>1420419.5236728601</v>
      </c>
      <c r="E12" s="19">
        <v>15.801252750881275</v>
      </c>
    </row>
    <row r="13" spans="1:5" x14ac:dyDescent="0.25">
      <c r="A13" s="2" t="s">
        <v>26</v>
      </c>
      <c r="B13" s="21"/>
      <c r="C13" s="40">
        <v>204646.23906999998</v>
      </c>
      <c r="D13" s="41">
        <v>759032.90071063</v>
      </c>
      <c r="E13" s="38">
        <v>8.4437523636330454</v>
      </c>
    </row>
    <row r="14" spans="1:5" ht="29.25" x14ac:dyDescent="0.25">
      <c r="A14" s="39" t="s">
        <v>25</v>
      </c>
      <c r="B14" s="26"/>
      <c r="C14" s="40">
        <v>178319.39147</v>
      </c>
      <c r="D14" s="41">
        <v>661386.62296223</v>
      </c>
      <c r="E14" s="38">
        <v>7.3575003872482299</v>
      </c>
    </row>
    <row r="15" spans="1:5" x14ac:dyDescent="0.25">
      <c r="A15" s="20"/>
      <c r="B15" s="21"/>
      <c r="C15" s="21"/>
      <c r="D15" s="21"/>
      <c r="E15" s="22"/>
    </row>
    <row r="16" spans="1:5" x14ac:dyDescent="0.25">
      <c r="A16" s="17" t="s">
        <v>10</v>
      </c>
      <c r="B16" s="18">
        <v>170883.70560000002</v>
      </c>
      <c r="C16" s="18">
        <v>1506.6134999999999</v>
      </c>
      <c r="D16" s="18">
        <v>176471.73507150001</v>
      </c>
      <c r="E16" s="37">
        <v>1.9631344421688972</v>
      </c>
    </row>
    <row r="17" spans="1:5" x14ac:dyDescent="0.25">
      <c r="A17" s="20"/>
      <c r="B17" s="21"/>
      <c r="C17" s="21"/>
      <c r="D17" s="21"/>
      <c r="E17" s="22"/>
    </row>
    <row r="18" spans="1:5" ht="29.25" x14ac:dyDescent="0.25">
      <c r="A18" s="23" t="s">
        <v>11</v>
      </c>
      <c r="B18" s="24">
        <v>170883.70560000002</v>
      </c>
      <c r="C18" s="24">
        <v>1506.6134999999999</v>
      </c>
      <c r="D18" s="24">
        <v>176471.73507150001</v>
      </c>
      <c r="E18" s="25">
        <v>1.9631344421688972</v>
      </c>
    </row>
    <row r="19" spans="1:5" x14ac:dyDescent="0.25">
      <c r="A19" s="20" t="s">
        <v>14</v>
      </c>
      <c r="B19" s="26">
        <v>59156.625</v>
      </c>
      <c r="C19" s="26"/>
      <c r="D19" s="26">
        <v>59156.625</v>
      </c>
      <c r="E19" s="38">
        <v>0.65807936876076478</v>
      </c>
    </row>
    <row r="20" spans="1:5" x14ac:dyDescent="0.25">
      <c r="A20" s="20" t="s">
        <v>13</v>
      </c>
      <c r="B20" s="26">
        <v>47869.139000000003</v>
      </c>
      <c r="C20" s="26"/>
      <c r="D20" s="26">
        <v>47869.139000000003</v>
      </c>
      <c r="E20" s="38">
        <v>0.53251335376623177</v>
      </c>
    </row>
    <row r="21" spans="1:5" x14ac:dyDescent="0.25">
      <c r="A21" s="20" t="s">
        <v>19</v>
      </c>
      <c r="B21" s="26">
        <v>39820.740400000002</v>
      </c>
      <c r="C21" s="26"/>
      <c r="D21" s="26">
        <v>39820.740400000002</v>
      </c>
      <c r="E21" s="38">
        <v>0.44298010080896744</v>
      </c>
    </row>
    <row r="22" spans="1:5" x14ac:dyDescent="0.25">
      <c r="A22" s="20" t="s">
        <v>17</v>
      </c>
      <c r="B22" s="26">
        <v>17892.658800000001</v>
      </c>
      <c r="C22" s="26"/>
      <c r="D22" s="26">
        <v>17892.658800000001</v>
      </c>
      <c r="E22" s="38">
        <v>0.19904431005919868</v>
      </c>
    </row>
    <row r="23" spans="1:5" x14ac:dyDescent="0.25">
      <c r="A23" s="20" t="s">
        <v>12</v>
      </c>
      <c r="B23" s="26">
        <v>6144.5424000000003</v>
      </c>
      <c r="C23" s="26"/>
      <c r="D23" s="26">
        <v>6144.5424000000003</v>
      </c>
      <c r="E23" s="38">
        <v>6.835407841329276E-2</v>
      </c>
    </row>
    <row r="24" spans="1:5" x14ac:dyDescent="0.25">
      <c r="A24" s="28" t="s">
        <v>34</v>
      </c>
      <c r="B24" s="26"/>
      <c r="C24" s="26">
        <v>1506.6134999999999</v>
      </c>
      <c r="D24" s="26">
        <v>5588.0294715</v>
      </c>
      <c r="E24" s="38">
        <v>6.2163230360441794E-2</v>
      </c>
    </row>
    <row r="25" spans="1:5" x14ac:dyDescent="0.25">
      <c r="A25" s="28"/>
      <c r="B25" s="21"/>
      <c r="C25" s="40"/>
      <c r="D25" s="41"/>
      <c r="E25" s="27"/>
    </row>
    <row r="26" spans="1:5" x14ac:dyDescent="0.25">
      <c r="A26" s="29" t="s">
        <v>3</v>
      </c>
      <c r="B26" s="30">
        <v>7560097.3445499996</v>
      </c>
      <c r="C26" s="30">
        <v>385329.44137999997</v>
      </c>
      <c r="D26" s="30">
        <v>8989284.2426284198</v>
      </c>
      <c r="E26" s="31">
        <v>100</v>
      </c>
    </row>
    <row r="27" spans="1:5" x14ac:dyDescent="0.25">
      <c r="A27" s="32" t="s">
        <v>15</v>
      </c>
      <c r="B27" s="54" t="s">
        <v>39</v>
      </c>
      <c r="C27" s="34"/>
      <c r="D27" s="34"/>
      <c r="E27" s="35"/>
    </row>
    <row r="28" spans="1:5" x14ac:dyDescent="0.25">
      <c r="A28" s="5"/>
      <c r="B28" s="36"/>
      <c r="C28" s="36"/>
      <c r="D28" s="36"/>
      <c r="E28" s="5"/>
    </row>
    <row r="29" spans="1:5" x14ac:dyDescent="0.25">
      <c r="A29" s="5" t="s">
        <v>16</v>
      </c>
      <c r="B29" s="6">
        <v>0.84101215853193079</v>
      </c>
      <c r="C29" s="6">
        <v>0.15898784146806921</v>
      </c>
      <c r="D29" s="36"/>
      <c r="E29" s="5"/>
    </row>
  </sheetData>
  <mergeCells count="5">
    <mergeCell ref="A1:E1"/>
    <mergeCell ref="A2:E2"/>
    <mergeCell ref="A3:E3"/>
    <mergeCell ref="D4:E4"/>
    <mergeCell ref="D5:D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Setiembre</vt:lpstr>
      <vt:lpstr>Octubre</vt:lpstr>
      <vt:lpstr>Noviembre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Carrion</dc:creator>
  <cp:lastModifiedBy>Carlos Carrion Marotta</cp:lastModifiedBy>
  <dcterms:created xsi:type="dcterms:W3CDTF">2016-07-05T15:03:37Z</dcterms:created>
  <dcterms:modified xsi:type="dcterms:W3CDTF">2024-12-04T22:30:55Z</dcterms:modified>
</cp:coreProperties>
</file>